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企画書" sheetId="1" state="visible" r:id="rId1"/>
    <sheet xmlns:r="http://schemas.openxmlformats.org/officeDocument/2006/relationships" name="損益シミュ" sheetId="2" state="visible" r:id="rId2"/>
    <sheet xmlns:r="http://schemas.openxmlformats.org/officeDocument/2006/relationships" name="売上予測" sheetId="3" state="visible" r:id="rId3"/>
    <sheet xmlns:r="http://schemas.openxmlformats.org/officeDocument/2006/relationships" name="ダッシュボード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;-#,##0"/>
    <numFmt numFmtId="165" formatCode="#,##0;[Red]-#,##0"/>
    <numFmt numFmtId="166" formatCode="¥#,##0;[Red]¥-#,##0"/>
    <numFmt numFmtId="167" formatCode="0.0%"/>
    <numFmt numFmtId="168" formatCode="0.0&quot;年&quot;"/>
    <numFmt numFmtId="169" formatCode="¥#,##0"/>
  </numFmts>
  <fonts count="24">
    <font>
      <name val="Calibri"/>
      <family val="2"/>
      <color theme="1"/>
      <sz val="11"/>
      <scheme val="minor"/>
    </font>
    <font>
      <name val="ＭＳ Ｐゴシック"/>
      <b val="1"/>
      <color rgb="001F4E79"/>
      <sz val="20"/>
    </font>
    <font>
      <name val="ＭＳ Ｐゴシック"/>
      <b val="1"/>
      <color rgb="00000000"/>
      <sz val="11"/>
    </font>
    <font>
      <name val="ＭＳ Ｐゴシック"/>
      <b val="1"/>
      <color rgb="001F4E79"/>
      <sz val="13"/>
    </font>
    <font>
      <name val="ＭＳ Ｐゴシック"/>
      <color rgb="00000000"/>
      <sz val="10.5"/>
    </font>
    <font>
      <name val="ＭＳ Ｐゴシック"/>
      <b val="1"/>
      <color rgb="001F4E79"/>
      <sz val="18"/>
    </font>
    <font>
      <name val="ＭＳ Ｐゴシック"/>
      <b val="1"/>
      <color rgb="00FFFFFF"/>
      <sz val="11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b val="1"/>
      <color rgb="001F4E79"/>
      <sz val="12"/>
    </font>
    <font>
      <name val="ＭＳ Ｐゴシック"/>
      <color rgb="00000000"/>
      <sz val="11"/>
    </font>
    <font>
      <name val="ＭＳ Ｐゴシック"/>
      <b val="1"/>
      <color rgb="00C0392B"/>
      <sz val="13"/>
    </font>
    <font>
      <name val="ＭＳ Ｐゴシック"/>
      <b val="1"/>
      <color rgb="00C0392B"/>
      <sz val="12"/>
    </font>
    <font>
      <name val="ＭＳ Ｐゴシック"/>
      <b val="1"/>
      <color rgb="002C8B6A"/>
      <sz val="16"/>
    </font>
    <font>
      <name val="ＭＳ Ｐゴシック"/>
      <b val="1"/>
      <color rgb="00C0392B"/>
      <sz val="14"/>
    </font>
    <font>
      <name val="ＭＳ Ｐゴシック"/>
      <b val="1"/>
      <color rgb="001F4E79"/>
      <sz val="22"/>
    </font>
    <font>
      <name val="ＭＳ Ｐゴシック"/>
      <b val="1"/>
      <color rgb="00FFFFFF"/>
      <sz val="13"/>
    </font>
    <font>
      <name val="ＭＳ Ｐゴシック"/>
      <b val="1"/>
      <color rgb="004A90E2"/>
      <sz val="22"/>
    </font>
    <font>
      <name val="ＭＳ Ｐゴシック"/>
      <b val="1"/>
      <color rgb="0050C878"/>
      <sz val="22"/>
    </font>
    <font>
      <name val="ＭＳ Ｐゴシック"/>
      <b val="1"/>
      <color rgb="00F39C12"/>
      <sz val="22"/>
    </font>
    <font>
      <name val="ＭＳ Ｐゴシック"/>
      <b val="1"/>
      <color rgb="009B59B6"/>
      <sz val="22"/>
    </font>
    <font>
      <name val="ＭＳ Ｐゴシック"/>
      <b val="1"/>
      <color rgb="001F4E79"/>
      <sz val="14"/>
    </font>
    <font>
      <name val="ＭＳ Ｐゴシック"/>
      <b val="1"/>
      <color rgb="00000000"/>
      <sz val="16"/>
    </font>
    <font>
      <name val="ＭＳ Ｐゴシック"/>
      <b val="1"/>
      <color rgb="00000000"/>
      <sz val="13"/>
    </font>
  </fonts>
  <fills count="12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F4E79"/>
      </patternFill>
    </fill>
    <fill>
      <patternFill patternType="solid">
        <fgColor rgb="00FFEFD5"/>
      </patternFill>
    </fill>
    <fill>
      <patternFill patternType="solid">
        <fgColor rgb="00D5F5E3"/>
      </patternFill>
    </fill>
    <fill>
      <patternFill patternType="solid">
        <fgColor rgb="00F5C6CB"/>
      </patternFill>
    </fill>
    <fill>
      <patternFill patternType="solid">
        <fgColor rgb="00FFF9E6"/>
      </patternFill>
    </fill>
    <fill>
      <patternFill patternType="solid">
        <fgColor rgb="004A90E2"/>
      </patternFill>
    </fill>
    <fill>
      <patternFill patternType="solid">
        <fgColor rgb="0050C878"/>
      </patternFill>
    </fill>
    <fill>
      <patternFill patternType="solid">
        <fgColor rgb="00F39C12"/>
      </patternFill>
    </fill>
    <fill>
      <patternFill patternType="solid">
        <fgColor rgb="009B59B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164" fontId="8" fillId="0" borderId="1" applyAlignment="1" pivotButton="0" quotePrefix="0" xfId="0">
      <alignment horizontal="right" vertical="center" wrapText="1"/>
    </xf>
    <xf numFmtId="165" fontId="7" fillId="0" borderId="1" applyAlignment="1" pivotButton="0" quotePrefix="0" xfId="0">
      <alignment horizontal="right" vertical="center" wrapText="1"/>
    </xf>
    <xf numFmtId="0" fontId="7" fillId="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9" fillId="0" borderId="0" pivotButton="0" quotePrefix="0" xfId="0"/>
    <xf numFmtId="0" fontId="2" fillId="0" borderId="0" pivotButton="0" quotePrefix="0" xfId="0"/>
    <xf numFmtId="165" fontId="10" fillId="0" borderId="0" applyAlignment="1" pivotButton="0" quotePrefix="0" xfId="0">
      <alignment horizontal="right" vertical="center" wrapText="1"/>
    </xf>
    <xf numFmtId="0" fontId="11" fillId="0" borderId="0" pivotButton="0" quotePrefix="0" xfId="0"/>
    <xf numFmtId="166" fontId="12" fillId="7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169" fontId="0" fillId="0" borderId="0" applyAlignment="1" pivotButton="0" quotePrefix="0" xfId="0">
      <alignment horizontal="right" vertical="center" wrapText="1"/>
    </xf>
    <xf numFmtId="167" fontId="13" fillId="7" borderId="0" applyAlignment="1" pivotButton="0" quotePrefix="0" xfId="0">
      <alignment horizontal="right" vertical="center" wrapText="1"/>
    </xf>
    <xf numFmtId="168" fontId="0" fillId="0" borderId="0" applyAlignment="1" pivotButton="0" quotePrefix="0" xfId="0">
      <alignment horizontal="righ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right" vertical="center" wrapText="1"/>
    </xf>
    <xf numFmtId="169" fontId="8" fillId="0" borderId="1" applyAlignment="1" pivotButton="0" quotePrefix="0" xfId="0">
      <alignment horizontal="right" vertical="center" wrapText="1"/>
    </xf>
    <xf numFmtId="169" fontId="14" fillId="7" borderId="0" pivotButton="0" quotePrefix="0" xfId="0"/>
    <xf numFmtId="0" fontId="15" fillId="0" borderId="0" pivotButton="0" quotePrefix="0" xfId="0"/>
    <xf numFmtId="0" fontId="16" fillId="8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6" fillId="9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0" fontId="16" fillId="11" borderId="1" applyAlignment="1" pivotButton="0" quotePrefix="0" xfId="0">
      <alignment horizontal="center" vertical="center" wrapText="1"/>
    </xf>
    <xf numFmtId="169" fontId="17" fillId="0" borderId="1" applyAlignment="1" pivotButton="0" quotePrefix="0" xfId="0">
      <alignment horizontal="center" vertical="center" wrapText="1"/>
    </xf>
    <xf numFmtId="169" fontId="18" fillId="0" borderId="1" applyAlignment="1" pivotButton="0" quotePrefix="0" xfId="0">
      <alignment horizontal="center" vertical="center" wrapText="1"/>
    </xf>
    <xf numFmtId="167" fontId="19" fillId="0" borderId="1" applyAlignment="1" pivotButton="0" quotePrefix="0" xfId="0">
      <alignment horizontal="center" vertical="center" wrapText="1"/>
    </xf>
    <xf numFmtId="168" fontId="20" fillId="0" borderId="1" applyAlignment="1" pivotButton="0" quotePrefix="0" xfId="0">
      <alignment horizontal="center" vertical="center" wrapText="1"/>
    </xf>
    <xf numFmtId="0" fontId="21" fillId="0" borderId="0" pivotButton="0" quotePrefix="0" xfId="0"/>
    <xf numFmtId="0" fontId="10" fillId="0" borderId="0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月次想定売上推移（30ヶ月）</a:t>
            </a:r>
          </a:p>
        </rich>
      </tx>
    </title>
    <plotArea>
      <lineChart>
        <grouping val="standard"/>
        <ser>
          <idx val="0"/>
          <order val="0"/>
          <tx>
            <strRef>
              <f>'売上予測'!E3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'売上予測'!$B$4:$B$33</f>
            </numRef>
          </cat>
          <val>
            <numRef>
              <f>'売上予測'!$E$4:$E$33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売上(¥)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企画書（損益シミュレーション付・完全版）</t>
        </is>
      </c>
    </row>
    <row r="3">
      <c r="A3" t="inlineStr">
        <is>
          <t>■</t>
        </is>
      </c>
      <c r="B3" s="2" t="inlineStr">
        <is>
          <t>企画名</t>
        </is>
      </c>
      <c r="C3" s="3" t="inlineStr">
        <is>
          <t>次世代CRM導入プロジェクト</t>
        </is>
      </c>
    </row>
    <row r="4">
      <c r="A4" t="inlineStr">
        <is>
          <t>■</t>
        </is>
      </c>
      <c r="B4" s="2" t="inlineStr">
        <is>
          <t>起案者</t>
        </is>
      </c>
      <c r="C4" s="3" t="inlineStr">
        <is>
          <t>営業企画部　山田太郎</t>
        </is>
      </c>
    </row>
    <row r="5">
      <c r="A5" t="inlineStr">
        <is>
          <t>■</t>
        </is>
      </c>
      <c r="B5" s="2" t="inlineStr">
        <is>
          <t>起案日</t>
        </is>
      </c>
      <c r="C5" s="3" t="inlineStr">
        <is>
          <t>2026/05/12</t>
        </is>
      </c>
    </row>
    <row r="6">
      <c r="A6" t="inlineStr">
        <is>
          <t>■</t>
        </is>
      </c>
      <c r="B6" s="2" t="inlineStr">
        <is>
          <t>対象期間</t>
        </is>
      </c>
      <c r="C6" s="3" t="inlineStr">
        <is>
          <t>2026年7月〜2029年6月（3年間）</t>
        </is>
      </c>
    </row>
    <row r="7">
      <c r="A7" t="inlineStr">
        <is>
          <t>■</t>
        </is>
      </c>
      <c r="B7" s="2" t="inlineStr">
        <is>
          <t>想定投資額</t>
        </is>
      </c>
      <c r="C7" s="3" t="inlineStr">
        <is>
          <t>¥3,000,000</t>
        </is>
      </c>
    </row>
    <row r="8">
      <c r="A8" t="inlineStr">
        <is>
          <t>■</t>
        </is>
      </c>
      <c r="B8" s="2" t="inlineStr">
        <is>
          <t>スポンサー</t>
        </is>
      </c>
      <c r="C8" s="3" t="inlineStr">
        <is>
          <t>営業本部長</t>
        </is>
      </c>
    </row>
    <row r="10">
      <c r="A10" s="4" t="inlineStr">
        <is>
          <t>1. 企画背景</t>
        </is>
      </c>
    </row>
    <row r="11">
      <c r="B11" s="5" t="inlineStr">
        <is>
          <t>近年顧客対応工数が増加。CRM未整備によりリードが営業担当の頭の中にとどまっている。</t>
        </is>
      </c>
    </row>
    <row r="12">
      <c r="A12" s="4" t="inlineStr">
        <is>
          <t>2. 課題</t>
        </is>
      </c>
    </row>
    <row r="13">
      <c r="B13" s="5" t="inlineStr">
        <is>
          <t>①顧客接点情報の散在 ②商談進捗の不可視化 ③管理職の意思決定遅延</t>
        </is>
      </c>
    </row>
    <row r="14">
      <c r="A14" s="4" t="inlineStr">
        <is>
          <t>3. 目的</t>
        </is>
      </c>
    </row>
    <row r="15">
      <c r="B15" s="5" t="inlineStr">
        <is>
          <t>CRM導入により問い合わせ対応工数を50%削減し、CSAT4.2以上を維持する。</t>
        </is>
      </c>
    </row>
    <row r="16">
      <c r="A16" s="4" t="inlineStr">
        <is>
          <t>4. 解決策</t>
        </is>
      </c>
    </row>
    <row r="17">
      <c r="B17" s="5" t="inlineStr">
        <is>
          <t>クラウドCRM導入 + 営業オペレーション標準化 + ダッシュボード化。</t>
        </is>
      </c>
    </row>
    <row r="18">
      <c r="A18" s="4" t="inlineStr">
        <is>
          <t>5. 効果見込み</t>
        </is>
      </c>
    </row>
    <row r="19">
      <c r="B19" s="5" t="inlineStr">
        <is>
          <t>人件費削減 ¥2,400,000/年、商談リードタイム25%短縮、CSAT向上。</t>
        </is>
      </c>
    </row>
    <row r="20">
      <c r="A20" s="4" t="inlineStr">
        <is>
          <t>6. 必要リソース</t>
        </is>
      </c>
    </row>
    <row r="21">
      <c r="B21" s="5" t="inlineStr">
        <is>
          <t>プロジェクトリーダー1名、メンバー3名、外部ベンダ1社、3ヶ月。</t>
        </is>
      </c>
    </row>
  </sheetData>
  <mergeCells count="19">
    <mergeCell ref="B15:H15"/>
    <mergeCell ref="A1:H1"/>
    <mergeCell ref="A16:H16"/>
    <mergeCell ref="C8:H8"/>
    <mergeCell ref="C7:H7"/>
    <mergeCell ref="A12:H12"/>
    <mergeCell ref="A18:H18"/>
    <mergeCell ref="B21:H21"/>
    <mergeCell ref="A14:H14"/>
    <mergeCell ref="B11:H11"/>
    <mergeCell ref="C3:H3"/>
    <mergeCell ref="C6:H6"/>
    <mergeCell ref="B17:H17"/>
    <mergeCell ref="B13:H13"/>
    <mergeCell ref="A20:H20"/>
    <mergeCell ref="C5:H5"/>
    <mergeCell ref="A10:H10"/>
    <mergeCell ref="C4:H4"/>
    <mergeCell ref="B19:H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7"/>
  <sheetViews>
    <sheetView workbookViewId="0">
      <selection activeCell="A1" sqref="A1"/>
    </sheetView>
  </sheetViews>
  <sheetFormatPr baseColWidth="8" defaultRowHeight="15"/>
  <cols>
    <col width="10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 ht="28" customHeight="1">
      <c r="A1" s="6" t="inlineStr">
        <is>
          <t>損益シミュレーション（3年計画・30行詳細）</t>
        </is>
      </c>
    </row>
    <row r="3">
      <c r="A3" s="7" t="inlineStr">
        <is>
          <t>区分</t>
        </is>
      </c>
      <c r="B3" s="7" t="inlineStr">
        <is>
          <t>項目</t>
        </is>
      </c>
      <c r="C3" s="7" t="inlineStr">
        <is>
          <t>初期(¥)</t>
        </is>
      </c>
      <c r="D3" s="7" t="inlineStr">
        <is>
          <t>1年目(¥)</t>
        </is>
      </c>
      <c r="E3" s="7" t="inlineStr">
        <is>
          <t>2年目(¥)</t>
        </is>
      </c>
      <c r="F3" s="7" t="inlineStr">
        <is>
          <t>3年目(¥)</t>
        </is>
      </c>
      <c r="G3" s="7" t="inlineStr">
        <is>
          <t>3年累計(¥)</t>
        </is>
      </c>
    </row>
    <row r="4">
      <c r="A4" s="8" t="inlineStr">
        <is>
          <t>投資</t>
        </is>
      </c>
      <c r="B4" s="9" t="inlineStr">
        <is>
          <t>ライセンス（CRM）</t>
        </is>
      </c>
      <c r="C4" s="10" t="n">
        <v>0</v>
      </c>
      <c r="D4" s="10" t="n">
        <v>1200000</v>
      </c>
      <c r="E4" s="10" t="n">
        <v>1200000</v>
      </c>
      <c r="F4" s="10" t="n">
        <v>1200000</v>
      </c>
      <c r="G4" s="11">
        <f>SUM(C4:F4)</f>
        <v/>
      </c>
    </row>
    <row r="5">
      <c r="A5" s="8" t="inlineStr">
        <is>
          <t>投資</t>
        </is>
      </c>
      <c r="B5" s="9" t="inlineStr">
        <is>
          <t>初期導入費（ベンダ）</t>
        </is>
      </c>
      <c r="C5" s="10" t="n">
        <v>1500000</v>
      </c>
      <c r="D5" s="10" t="n">
        <v>0</v>
      </c>
      <c r="E5" s="10" t="n">
        <v>0</v>
      </c>
      <c r="F5" s="10" t="n">
        <v>0</v>
      </c>
      <c r="G5" s="11">
        <f>SUM(C5:F5)</f>
        <v/>
      </c>
    </row>
    <row r="6">
      <c r="A6" s="8" t="inlineStr">
        <is>
          <t>投資</t>
        </is>
      </c>
      <c r="B6" s="9" t="inlineStr">
        <is>
          <t>データ移行・カスタマイズ</t>
        </is>
      </c>
      <c r="C6" s="10" t="n">
        <v>800000</v>
      </c>
      <c r="D6" s="10" t="n">
        <v>0</v>
      </c>
      <c r="E6" s="10" t="n">
        <v>0</v>
      </c>
      <c r="F6" s="10" t="n">
        <v>0</v>
      </c>
      <c r="G6" s="11">
        <f>SUM(C6:F6)</f>
        <v/>
      </c>
    </row>
    <row r="7">
      <c r="A7" s="8" t="inlineStr">
        <is>
          <t>投資</t>
        </is>
      </c>
      <c r="B7" s="9" t="inlineStr">
        <is>
          <t>社内教育・研修</t>
        </is>
      </c>
      <c r="C7" s="10" t="n">
        <v>200000</v>
      </c>
      <c r="D7" s="10" t="n">
        <v>100000</v>
      </c>
      <c r="E7" s="10" t="n">
        <v>50000</v>
      </c>
      <c r="F7" s="10" t="n">
        <v>50000</v>
      </c>
      <c r="G7" s="11">
        <f>SUM(C7:F7)</f>
        <v/>
      </c>
    </row>
    <row r="8">
      <c r="A8" s="8" t="inlineStr">
        <is>
          <t>投資</t>
        </is>
      </c>
      <c r="B8" s="9" t="inlineStr">
        <is>
          <t>プロジェクト管理コスト</t>
        </is>
      </c>
      <c r="C8" s="10" t="n">
        <v>500000</v>
      </c>
      <c r="D8" s="10" t="n">
        <v>200000</v>
      </c>
      <c r="E8" s="10" t="n">
        <v>100000</v>
      </c>
      <c r="F8" s="10" t="n">
        <v>100000</v>
      </c>
      <c r="G8" s="11">
        <f>SUM(C8:F8)</f>
        <v/>
      </c>
    </row>
    <row r="9">
      <c r="A9" s="12" t="inlineStr">
        <is>
          <t>運用</t>
        </is>
      </c>
      <c r="B9" s="9" t="inlineStr">
        <is>
          <t>保守・サポート費</t>
        </is>
      </c>
      <c r="C9" s="10" t="n">
        <v>0</v>
      </c>
      <c r="D9" s="10" t="n">
        <v>360000</v>
      </c>
      <c r="E9" s="10" t="n">
        <v>360000</v>
      </c>
      <c r="F9" s="10" t="n">
        <v>360000</v>
      </c>
      <c r="G9" s="11">
        <f>SUM(C9:F9)</f>
        <v/>
      </c>
    </row>
    <row r="10">
      <c r="A10" s="12" t="inlineStr">
        <is>
          <t>運用</t>
        </is>
      </c>
      <c r="B10" s="9" t="inlineStr">
        <is>
          <t>クラウド従量課金</t>
        </is>
      </c>
      <c r="C10" s="10" t="n">
        <v>0</v>
      </c>
      <c r="D10" s="10" t="n">
        <v>240000</v>
      </c>
      <c r="E10" s="10" t="n">
        <v>280000</v>
      </c>
      <c r="F10" s="10" t="n">
        <v>320000</v>
      </c>
      <c r="G10" s="11">
        <f>SUM(C10:F10)</f>
        <v/>
      </c>
    </row>
    <row r="11">
      <c r="A11" s="12" t="inlineStr">
        <is>
          <t>運用</t>
        </is>
      </c>
      <c r="B11" s="9" t="inlineStr">
        <is>
          <t>追加開発費（要望対応）</t>
        </is>
      </c>
      <c r="C11" s="10" t="n">
        <v>0</v>
      </c>
      <c r="D11" s="10" t="n">
        <v>300000</v>
      </c>
      <c r="E11" s="10" t="n">
        <v>200000</v>
      </c>
      <c r="F11" s="10" t="n">
        <v>150000</v>
      </c>
      <c r="G11" s="11">
        <f>SUM(C11:F11)</f>
        <v/>
      </c>
    </row>
    <row r="12">
      <c r="A12" s="12" t="inlineStr">
        <is>
          <t>運用</t>
        </is>
      </c>
      <c r="B12" s="9" t="inlineStr">
        <is>
          <t>ユーザー追加ライセンス</t>
        </is>
      </c>
      <c r="C12" s="10" t="n">
        <v>0</v>
      </c>
      <c r="D12" s="10" t="n">
        <v>100000</v>
      </c>
      <c r="E12" s="10" t="n">
        <v>200000</v>
      </c>
      <c r="F12" s="10" t="n">
        <v>300000</v>
      </c>
      <c r="G12" s="11">
        <f>SUM(C12:F12)</f>
        <v/>
      </c>
    </row>
    <row r="13">
      <c r="A13" s="12" t="inlineStr">
        <is>
          <t>運用</t>
        </is>
      </c>
      <c r="B13" s="9" t="inlineStr">
        <is>
          <t>コンサルティング契約</t>
        </is>
      </c>
      <c r="C13" s="10" t="n">
        <v>0</v>
      </c>
      <c r="D13" s="10" t="n">
        <v>600000</v>
      </c>
      <c r="E13" s="10" t="n">
        <v>300000</v>
      </c>
      <c r="F13" s="10" t="n">
        <v>0</v>
      </c>
      <c r="G13" s="11">
        <f>SUM(C13:F13)</f>
        <v/>
      </c>
    </row>
    <row r="14">
      <c r="A14" s="13" t="inlineStr">
        <is>
          <t>効果</t>
        </is>
      </c>
      <c r="B14" s="9" t="inlineStr">
        <is>
          <t>人件費削減（営業）</t>
        </is>
      </c>
      <c r="C14" s="10" t="n">
        <v>0</v>
      </c>
      <c r="D14" s="10" t="n">
        <v>-2400000</v>
      </c>
      <c r="E14" s="10" t="n">
        <v>-2700000</v>
      </c>
      <c r="F14" s="10" t="n">
        <v>-3000000</v>
      </c>
      <c r="G14" s="11">
        <f>SUM(C14:F14)</f>
        <v/>
      </c>
    </row>
    <row r="15">
      <c r="A15" s="13" t="inlineStr">
        <is>
          <t>効果</t>
        </is>
      </c>
      <c r="B15" s="9" t="inlineStr">
        <is>
          <t>人件費削減（管理職）</t>
        </is>
      </c>
      <c r="C15" s="10" t="n">
        <v>0</v>
      </c>
      <c r="D15" s="10" t="n">
        <v>-800000</v>
      </c>
      <c r="E15" s="10" t="n">
        <v>-900000</v>
      </c>
      <c r="F15" s="10" t="n">
        <v>-1000000</v>
      </c>
      <c r="G15" s="11">
        <f>SUM(C15:F15)</f>
        <v/>
      </c>
    </row>
    <row r="16">
      <c r="A16" s="13" t="inlineStr">
        <is>
          <t>効果</t>
        </is>
      </c>
      <c r="B16" s="9" t="inlineStr">
        <is>
          <t>残業代削減</t>
        </is>
      </c>
      <c r="C16" s="10" t="n">
        <v>0</v>
      </c>
      <c r="D16" s="10" t="n">
        <v>-600000</v>
      </c>
      <c r="E16" s="10" t="n">
        <v>-700000</v>
      </c>
      <c r="F16" s="10" t="n">
        <v>-800000</v>
      </c>
      <c r="G16" s="11">
        <f>SUM(C16:F16)</f>
        <v/>
      </c>
    </row>
    <row r="17">
      <c r="A17" s="13" t="inlineStr">
        <is>
          <t>効果</t>
        </is>
      </c>
      <c r="B17" s="9" t="inlineStr">
        <is>
          <t>商談成約率向上（売上増）</t>
        </is>
      </c>
      <c r="C17" s="10" t="n">
        <v>0</v>
      </c>
      <c r="D17" s="10" t="n">
        <v>-3500000</v>
      </c>
      <c r="E17" s="10" t="n">
        <v>-4200000</v>
      </c>
      <c r="F17" s="10" t="n">
        <v>-5000000</v>
      </c>
      <c r="G17" s="11">
        <f>SUM(C17:F17)</f>
        <v/>
      </c>
    </row>
    <row r="18">
      <c r="A18" s="13" t="inlineStr">
        <is>
          <t>効果</t>
        </is>
      </c>
      <c r="B18" s="9" t="inlineStr">
        <is>
          <t>解約防止（売上維持）</t>
        </is>
      </c>
      <c r="C18" s="10" t="n">
        <v>0</v>
      </c>
      <c r="D18" s="10" t="n">
        <v>-1200000</v>
      </c>
      <c r="E18" s="10" t="n">
        <v>-1400000</v>
      </c>
      <c r="F18" s="10" t="n">
        <v>-1600000</v>
      </c>
      <c r="G18" s="11">
        <f>SUM(C18:F18)</f>
        <v/>
      </c>
    </row>
    <row r="19">
      <c r="A19" s="13" t="inlineStr">
        <is>
          <t>効果</t>
        </is>
      </c>
      <c r="B19" s="9" t="inlineStr">
        <is>
          <t>紙・印刷コスト削減</t>
        </is>
      </c>
      <c r="C19" s="10" t="n">
        <v>0</v>
      </c>
      <c r="D19" s="10" t="n">
        <v>-120000</v>
      </c>
      <c r="E19" s="10" t="n">
        <v>-120000</v>
      </c>
      <c r="F19" s="10" t="n">
        <v>-120000</v>
      </c>
      <c r="G19" s="11">
        <f>SUM(C19:F19)</f>
        <v/>
      </c>
    </row>
    <row r="20">
      <c r="A20" s="13" t="inlineStr">
        <is>
          <t>効果</t>
        </is>
      </c>
      <c r="B20" s="9" t="inlineStr">
        <is>
          <t>会議時間削減</t>
        </is>
      </c>
      <c r="C20" s="10" t="n">
        <v>0</v>
      </c>
      <c r="D20" s="10" t="n">
        <v>-480000</v>
      </c>
      <c r="E20" s="10" t="n">
        <v>-480000</v>
      </c>
      <c r="F20" s="10" t="n">
        <v>-480000</v>
      </c>
      <c r="G20" s="11">
        <f>SUM(C20:F20)</f>
        <v/>
      </c>
    </row>
    <row r="21">
      <c r="A21" s="13" t="inlineStr">
        <is>
          <t>効果</t>
        </is>
      </c>
      <c r="B21" s="9" t="inlineStr">
        <is>
          <t>営業効率化（リード対応）</t>
        </is>
      </c>
      <c r="C21" s="10" t="n">
        <v>0</v>
      </c>
      <c r="D21" s="10" t="n">
        <v>-900000</v>
      </c>
      <c r="E21" s="10" t="n">
        <v>-1100000</v>
      </c>
      <c r="F21" s="10" t="n">
        <v>-1300000</v>
      </c>
      <c r="G21" s="11">
        <f>SUM(C21:F21)</f>
        <v/>
      </c>
    </row>
    <row r="22">
      <c r="A22" s="13" t="inlineStr">
        <is>
          <t>効果</t>
        </is>
      </c>
      <c r="B22" s="9" t="inlineStr">
        <is>
          <t>CSAT向上（口コミ効果）</t>
        </is>
      </c>
      <c r="C22" s="10" t="n">
        <v>0</v>
      </c>
      <c r="D22" s="10" t="n">
        <v>-400000</v>
      </c>
      <c r="E22" s="10" t="n">
        <v>-500000</v>
      </c>
      <c r="F22" s="10" t="n">
        <v>-700000</v>
      </c>
      <c r="G22" s="11">
        <f>SUM(C22:F22)</f>
        <v/>
      </c>
    </row>
    <row r="23">
      <c r="A23" s="13" t="inlineStr">
        <is>
          <t>効果</t>
        </is>
      </c>
      <c r="B23" s="9" t="inlineStr">
        <is>
          <t>研修期間短縮</t>
        </is>
      </c>
      <c r="C23" s="10" t="n">
        <v>0</v>
      </c>
      <c r="D23" s="10" t="n">
        <v>-300000</v>
      </c>
      <c r="E23" s="10" t="n">
        <v>-350000</v>
      </c>
      <c r="F23" s="10" t="n">
        <v>-400000</v>
      </c>
      <c r="G23" s="11">
        <f>SUM(C23:F23)</f>
        <v/>
      </c>
    </row>
    <row r="24">
      <c r="A24" s="13" t="inlineStr">
        <is>
          <t>効果</t>
        </is>
      </c>
      <c r="B24" s="9" t="inlineStr">
        <is>
          <t>請求業務効率化</t>
        </is>
      </c>
      <c r="C24" s="10" t="n">
        <v>0</v>
      </c>
      <c r="D24" s="10" t="n">
        <v>-200000</v>
      </c>
      <c r="E24" s="10" t="n">
        <v>-200000</v>
      </c>
      <c r="F24" s="10" t="n">
        <v>-200000</v>
      </c>
      <c r="G24" s="11">
        <f>SUM(C24:F24)</f>
        <v/>
      </c>
    </row>
    <row r="25">
      <c r="A25" s="13" t="inlineStr">
        <is>
          <t>効果</t>
        </is>
      </c>
      <c r="B25" s="9" t="inlineStr">
        <is>
          <t>リードナーチャリング自動化</t>
        </is>
      </c>
      <c r="C25" s="10" t="n">
        <v>0</v>
      </c>
      <c r="D25" s="10" t="n">
        <v>-500000</v>
      </c>
      <c r="E25" s="10" t="n">
        <v>-700000</v>
      </c>
      <c r="F25" s="10" t="n">
        <v>-900000</v>
      </c>
      <c r="G25" s="11">
        <f>SUM(C25:F25)</f>
        <v/>
      </c>
    </row>
    <row r="26">
      <c r="A26" s="13" t="inlineStr">
        <is>
          <t>効果</t>
        </is>
      </c>
      <c r="B26" s="9" t="inlineStr">
        <is>
          <t>クロスセル増加</t>
        </is>
      </c>
      <c r="C26" s="10" t="n">
        <v>0</v>
      </c>
      <c r="D26" s="10" t="n">
        <v>-800000</v>
      </c>
      <c r="E26" s="10" t="n">
        <v>-1000000</v>
      </c>
      <c r="F26" s="10" t="n">
        <v>-1200000</v>
      </c>
      <c r="G26" s="11">
        <f>SUM(C26:F26)</f>
        <v/>
      </c>
    </row>
    <row r="27">
      <c r="A27" s="13" t="inlineStr">
        <is>
          <t>効果</t>
        </is>
      </c>
      <c r="B27" s="9" t="inlineStr">
        <is>
          <t>アップセル増加</t>
        </is>
      </c>
      <c r="C27" s="10" t="n">
        <v>0</v>
      </c>
      <c r="D27" s="10" t="n">
        <v>-600000</v>
      </c>
      <c r="E27" s="10" t="n">
        <v>-800000</v>
      </c>
      <c r="F27" s="10" t="n">
        <v>-1000000</v>
      </c>
      <c r="G27" s="11">
        <f>SUM(C27:F27)</f>
        <v/>
      </c>
    </row>
    <row r="28">
      <c r="A28" s="13" t="inlineStr">
        <is>
          <t>効果</t>
        </is>
      </c>
      <c r="B28" s="9" t="inlineStr">
        <is>
          <t>紹介経由顧客増</t>
        </is>
      </c>
      <c r="C28" s="10" t="n">
        <v>0</v>
      </c>
      <c r="D28" s="10" t="n">
        <v>-300000</v>
      </c>
      <c r="E28" s="10" t="n">
        <v>-500000</v>
      </c>
      <c r="F28" s="10" t="n">
        <v>-700000</v>
      </c>
      <c r="G28" s="11">
        <f>SUM(C28:F28)</f>
        <v/>
      </c>
    </row>
    <row r="29">
      <c r="A29" s="13" t="inlineStr">
        <is>
          <t>効果</t>
        </is>
      </c>
      <c r="B29" s="9" t="inlineStr">
        <is>
          <t>ブランディング効果</t>
        </is>
      </c>
      <c r="C29" s="10" t="n">
        <v>0</v>
      </c>
      <c r="D29" s="10" t="n">
        <v>-200000</v>
      </c>
      <c r="E29" s="10" t="n">
        <v>-300000</v>
      </c>
      <c r="F29" s="10" t="n">
        <v>-400000</v>
      </c>
      <c r="G29" s="11">
        <f>SUM(C29:F29)</f>
        <v/>
      </c>
    </row>
    <row r="30">
      <c r="A30" s="13" t="inlineStr">
        <is>
          <t>効果</t>
        </is>
      </c>
      <c r="B30" s="9" t="inlineStr">
        <is>
          <t>採用力向上</t>
        </is>
      </c>
      <c r="C30" s="10" t="n">
        <v>0</v>
      </c>
      <c r="D30" s="10" t="n">
        <v>-150000</v>
      </c>
      <c r="E30" s="10" t="n">
        <v>-200000</v>
      </c>
      <c r="F30" s="10" t="n">
        <v>-250000</v>
      </c>
      <c r="G30" s="11">
        <f>SUM(C30:F30)</f>
        <v/>
      </c>
    </row>
    <row r="31">
      <c r="A31" s="14" t="inlineStr">
        <is>
          <t>リスク</t>
        </is>
      </c>
      <c r="B31" s="9" t="inlineStr">
        <is>
          <t>想定効果未達バッファ</t>
        </is>
      </c>
      <c r="C31" s="10" t="n">
        <v>0</v>
      </c>
      <c r="D31" s="10" t="n">
        <v>500000</v>
      </c>
      <c r="E31" s="10" t="n">
        <v>600000</v>
      </c>
      <c r="F31" s="10" t="n">
        <v>700000</v>
      </c>
      <c r="G31" s="11">
        <f>SUM(C31:F31)</f>
        <v/>
      </c>
    </row>
    <row r="32">
      <c r="A32" s="14" t="inlineStr">
        <is>
          <t>リスク</t>
        </is>
      </c>
      <c r="B32" s="9" t="inlineStr">
        <is>
          <t>為替変動バッファ</t>
        </is>
      </c>
      <c r="C32" s="10" t="n">
        <v>0</v>
      </c>
      <c r="D32" s="10" t="n">
        <v>100000</v>
      </c>
      <c r="E32" s="10" t="n">
        <v>100000</v>
      </c>
      <c r="F32" s="10" t="n">
        <v>100000</v>
      </c>
      <c r="G32" s="11">
        <f>SUM(C32:F32)</f>
        <v/>
      </c>
    </row>
    <row r="33">
      <c r="A33" s="14" t="inlineStr">
        <is>
          <t>リスク</t>
        </is>
      </c>
      <c r="B33" s="9" t="inlineStr">
        <is>
          <t>法令対応費</t>
        </is>
      </c>
      <c r="C33" s="10" t="n">
        <v>0</v>
      </c>
      <c r="D33" s="10" t="n">
        <v>50000</v>
      </c>
      <c r="E33" s="10" t="n">
        <v>50000</v>
      </c>
      <c r="F33" s="10" t="n">
        <v>50000</v>
      </c>
      <c r="G33" s="11">
        <f>SUM(C33:F33)</f>
        <v/>
      </c>
    </row>
    <row r="35">
      <c r="B35" s="15" t="inlineStr">
        <is>
          <t>区分別合計</t>
        </is>
      </c>
    </row>
    <row r="36">
      <c r="B36" s="16" t="inlineStr">
        <is>
          <t>投資合計</t>
        </is>
      </c>
      <c r="C36" s="17">
        <f>SUMIF(A4:A33,"投資",C4:C33)</f>
        <v/>
      </c>
      <c r="D36" s="17">
        <f>SUMIF(A4:A33,"投資",D4:D33)</f>
        <v/>
      </c>
      <c r="E36" s="17">
        <f>SUMIF(A4:A33,"投資",E4:E33)</f>
        <v/>
      </c>
      <c r="F36" s="17">
        <f>SUMIF(A4:A33,"投資",F4:F33)</f>
        <v/>
      </c>
      <c r="G36" s="17">
        <f>SUMIF(A4:A33,"投資",G4:G33)</f>
        <v/>
      </c>
    </row>
    <row r="37">
      <c r="B37" s="16" t="inlineStr">
        <is>
          <t>運用合計</t>
        </is>
      </c>
      <c r="C37" s="17">
        <f>SUMIF(A4:A33,"運用",C4:C33)</f>
        <v/>
      </c>
      <c r="D37" s="17">
        <f>SUMIF(A4:A33,"運用",D4:D33)</f>
        <v/>
      </c>
      <c r="E37" s="17">
        <f>SUMIF(A4:A33,"運用",E4:E33)</f>
        <v/>
      </c>
      <c r="F37" s="17">
        <f>SUMIF(A4:A33,"運用",F4:F33)</f>
        <v/>
      </c>
      <c r="G37" s="17">
        <f>SUMIF(A4:A33,"運用",G4:G33)</f>
        <v/>
      </c>
    </row>
    <row r="38">
      <c r="B38" s="16" t="inlineStr">
        <is>
          <t>効果合計</t>
        </is>
      </c>
      <c r="C38" s="17">
        <f>SUMIF(A4:A33,"効果",C4:C33)</f>
        <v/>
      </c>
      <c r="D38" s="17">
        <f>SUMIF(A4:A33,"効果",D4:D33)</f>
        <v/>
      </c>
      <c r="E38" s="17">
        <f>SUMIF(A4:A33,"効果",E4:E33)</f>
        <v/>
      </c>
      <c r="F38" s="17">
        <f>SUMIF(A4:A33,"効果",F4:F33)</f>
        <v/>
      </c>
      <c r="G38" s="17">
        <f>SUMIF(A4:A33,"効果",G4:G33)</f>
        <v/>
      </c>
    </row>
    <row r="39">
      <c r="B39" s="16" t="inlineStr">
        <is>
          <t>リスク合計</t>
        </is>
      </c>
      <c r="C39" s="17">
        <f>SUMIF(A4:A33,"リスク",C4:C33)</f>
        <v/>
      </c>
      <c r="D39" s="17">
        <f>SUMIF(A4:A33,"リスク",D4:D33)</f>
        <v/>
      </c>
      <c r="E39" s="17">
        <f>SUMIF(A4:A33,"リスク",E4:E33)</f>
        <v/>
      </c>
      <c r="F39" s="17">
        <f>SUMIF(A4:A33,"リスク",F4:F33)</f>
        <v/>
      </c>
      <c r="G39" s="17">
        <f>SUMIF(A4:A33,"リスク",G4:G33)</f>
        <v/>
      </c>
    </row>
    <row r="41">
      <c r="B41" s="18" t="inlineStr">
        <is>
          <t>純損益（投資+運用+効果+リスク）</t>
        </is>
      </c>
      <c r="C41" s="19">
        <f>SUM(C36:C39)</f>
        <v/>
      </c>
      <c r="D41" s="19">
        <f>SUM(D36:D39)</f>
        <v/>
      </c>
      <c r="E41" s="19">
        <f>SUM(E36:E39)</f>
        <v/>
      </c>
      <c r="F41" s="19">
        <f>SUM(F36:F39)</f>
        <v/>
      </c>
      <c r="G41" s="19">
        <f>SUM(G36:G39)</f>
        <v/>
      </c>
    </row>
    <row r="43">
      <c r="B43" s="20" t="inlineStr">
        <is>
          <t>ROI算出</t>
        </is>
      </c>
    </row>
    <row r="44">
      <c r="B44" s="21" t="inlineStr">
        <is>
          <t>総投資額（初期+運用3年）</t>
        </is>
      </c>
      <c r="G44" s="22">
        <f>G36+G37</f>
        <v/>
      </c>
    </row>
    <row r="45">
      <c r="B45" s="21" t="inlineStr">
        <is>
          <t>総効果（効果3年累計の絶対値）</t>
        </is>
      </c>
      <c r="G45" s="22">
        <f>ABS(G38)</f>
        <v/>
      </c>
    </row>
    <row r="46">
      <c r="B46" s="21" t="inlineStr">
        <is>
          <t>ROI（効果/投資）</t>
        </is>
      </c>
      <c r="G46" s="23">
        <f>IFERROR(G45/G44,"")</f>
        <v/>
      </c>
    </row>
    <row r="47">
      <c r="B47" s="21" t="inlineStr">
        <is>
          <t>回収期間（年）</t>
        </is>
      </c>
      <c r="G47" s="24">
        <f>IFERROR(G44/(G45/3),"")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6" customWidth="1" min="5" max="5"/>
    <col width="18" customWidth="1" min="6" max="6"/>
  </cols>
  <sheetData>
    <row r="1" ht="28" customHeight="1">
      <c r="A1" s="6" t="inlineStr">
        <is>
          <t>売上予測（月次30ヶ月）</t>
        </is>
      </c>
    </row>
    <row r="3">
      <c r="A3" s="7" t="inlineStr">
        <is>
          <t>No.</t>
        </is>
      </c>
      <c r="B3" s="7" t="inlineStr">
        <is>
          <t>年月</t>
        </is>
      </c>
      <c r="C3" s="7" t="inlineStr">
        <is>
          <t>想定客数</t>
        </is>
      </c>
      <c r="D3" s="7" t="inlineStr">
        <is>
          <t>客単価(¥)</t>
        </is>
      </c>
      <c r="E3" s="7" t="inlineStr">
        <is>
          <t>想定売上(¥)</t>
        </is>
      </c>
      <c r="F3" s="7" t="inlineStr">
        <is>
          <t>累計売上(¥)</t>
        </is>
      </c>
    </row>
    <row r="4">
      <c r="A4" s="25" t="n">
        <v>1</v>
      </c>
      <c r="B4" s="25" t="inlineStr">
        <is>
          <t>2026/07</t>
        </is>
      </c>
      <c r="C4" s="26" t="n">
        <v>100</v>
      </c>
      <c r="D4" s="26" t="n">
        <v>18000</v>
      </c>
      <c r="E4" s="27">
        <f>C4*D4</f>
        <v/>
      </c>
      <c r="F4" s="27">
        <f>SUM($E$4:E4)</f>
        <v/>
      </c>
    </row>
    <row r="5">
      <c r="A5" s="25" t="n">
        <v>2</v>
      </c>
      <c r="B5" s="25" t="inlineStr">
        <is>
          <t>2026/08</t>
        </is>
      </c>
      <c r="C5" s="26" t="n">
        <v>104</v>
      </c>
      <c r="D5" s="26" t="n">
        <v>18050</v>
      </c>
      <c r="E5" s="27">
        <f>C5*D5</f>
        <v/>
      </c>
      <c r="F5" s="27">
        <f>SUM($E$4:E5)</f>
        <v/>
      </c>
    </row>
    <row r="6">
      <c r="A6" s="25" t="n">
        <v>3</v>
      </c>
      <c r="B6" s="25" t="inlineStr">
        <is>
          <t>2026/09</t>
        </is>
      </c>
      <c r="C6" s="26" t="n">
        <v>108</v>
      </c>
      <c r="D6" s="26" t="n">
        <v>18100</v>
      </c>
      <c r="E6" s="27">
        <f>C6*D6</f>
        <v/>
      </c>
      <c r="F6" s="27">
        <f>SUM($E$4:E6)</f>
        <v/>
      </c>
    </row>
    <row r="7">
      <c r="A7" s="25" t="n">
        <v>4</v>
      </c>
      <c r="B7" s="25" t="inlineStr">
        <is>
          <t>2026/10</t>
        </is>
      </c>
      <c r="C7" s="26" t="n">
        <v>112</v>
      </c>
      <c r="D7" s="26" t="n">
        <v>18150</v>
      </c>
      <c r="E7" s="27">
        <f>C7*D7</f>
        <v/>
      </c>
      <c r="F7" s="27">
        <f>SUM($E$4:E7)</f>
        <v/>
      </c>
    </row>
    <row r="8">
      <c r="A8" s="25" t="n">
        <v>5</v>
      </c>
      <c r="B8" s="25" t="inlineStr">
        <is>
          <t>2026/11</t>
        </is>
      </c>
      <c r="C8" s="26" t="n">
        <v>116</v>
      </c>
      <c r="D8" s="26" t="n">
        <v>18200</v>
      </c>
      <c r="E8" s="27">
        <f>C8*D8</f>
        <v/>
      </c>
      <c r="F8" s="27">
        <f>SUM($E$4:E8)</f>
        <v/>
      </c>
    </row>
    <row r="9">
      <c r="A9" s="25" t="n">
        <v>6</v>
      </c>
      <c r="B9" s="25" t="inlineStr">
        <is>
          <t>2026/12</t>
        </is>
      </c>
      <c r="C9" s="26" t="n">
        <v>121</v>
      </c>
      <c r="D9" s="26" t="n">
        <v>18250</v>
      </c>
      <c r="E9" s="27">
        <f>C9*D9</f>
        <v/>
      </c>
      <c r="F9" s="27">
        <f>SUM($E$4:E9)</f>
        <v/>
      </c>
    </row>
    <row r="10">
      <c r="A10" s="25" t="n">
        <v>7</v>
      </c>
      <c r="B10" s="25" t="inlineStr">
        <is>
          <t>2027/01</t>
        </is>
      </c>
      <c r="C10" s="26" t="n">
        <v>126</v>
      </c>
      <c r="D10" s="26" t="n">
        <v>18300</v>
      </c>
      <c r="E10" s="27">
        <f>C10*D10</f>
        <v/>
      </c>
      <c r="F10" s="27">
        <f>SUM($E$4:E10)</f>
        <v/>
      </c>
    </row>
    <row r="11">
      <c r="A11" s="25" t="n">
        <v>8</v>
      </c>
      <c r="B11" s="25" t="inlineStr">
        <is>
          <t>2027/02</t>
        </is>
      </c>
      <c r="C11" s="26" t="n">
        <v>131</v>
      </c>
      <c r="D11" s="26" t="n">
        <v>18350</v>
      </c>
      <c r="E11" s="27">
        <f>C11*D11</f>
        <v/>
      </c>
      <c r="F11" s="27">
        <f>SUM($E$4:E11)</f>
        <v/>
      </c>
    </row>
    <row r="12">
      <c r="A12" s="25" t="n">
        <v>9</v>
      </c>
      <c r="B12" s="25" t="inlineStr">
        <is>
          <t>2027/03</t>
        </is>
      </c>
      <c r="C12" s="26" t="n">
        <v>136</v>
      </c>
      <c r="D12" s="26" t="n">
        <v>18400</v>
      </c>
      <c r="E12" s="27">
        <f>C12*D12</f>
        <v/>
      </c>
      <c r="F12" s="27">
        <f>SUM($E$4:E12)</f>
        <v/>
      </c>
    </row>
    <row r="13">
      <c r="A13" s="25" t="n">
        <v>10</v>
      </c>
      <c r="B13" s="25" t="inlineStr">
        <is>
          <t>2027/04</t>
        </is>
      </c>
      <c r="C13" s="26" t="n">
        <v>142</v>
      </c>
      <c r="D13" s="26" t="n">
        <v>18450</v>
      </c>
      <c r="E13" s="27">
        <f>C13*D13</f>
        <v/>
      </c>
      <c r="F13" s="27">
        <f>SUM($E$4:E13)</f>
        <v/>
      </c>
    </row>
    <row r="14">
      <c r="A14" s="25" t="n">
        <v>11</v>
      </c>
      <c r="B14" s="25" t="inlineStr">
        <is>
          <t>2027/05</t>
        </is>
      </c>
      <c r="C14" s="26" t="n">
        <v>148</v>
      </c>
      <c r="D14" s="26" t="n">
        <v>18500</v>
      </c>
      <c r="E14" s="27">
        <f>C14*D14</f>
        <v/>
      </c>
      <c r="F14" s="27">
        <f>SUM($E$4:E14)</f>
        <v/>
      </c>
    </row>
    <row r="15">
      <c r="A15" s="25" t="n">
        <v>12</v>
      </c>
      <c r="B15" s="25" t="inlineStr">
        <is>
          <t>2027/06</t>
        </is>
      </c>
      <c r="C15" s="26" t="n">
        <v>153</v>
      </c>
      <c r="D15" s="26" t="n">
        <v>18550</v>
      </c>
      <c r="E15" s="27">
        <f>C15*D15</f>
        <v/>
      </c>
      <c r="F15" s="27">
        <f>SUM($E$4:E15)</f>
        <v/>
      </c>
    </row>
    <row r="16">
      <c r="A16" s="25" t="n">
        <v>13</v>
      </c>
      <c r="B16" s="25" t="inlineStr">
        <is>
          <t>2027/07</t>
        </is>
      </c>
      <c r="C16" s="26" t="n">
        <v>160</v>
      </c>
      <c r="D16" s="26" t="n">
        <v>18600</v>
      </c>
      <c r="E16" s="27">
        <f>C16*D16</f>
        <v/>
      </c>
      <c r="F16" s="27">
        <f>SUM($E$4:E16)</f>
        <v/>
      </c>
    </row>
    <row r="17">
      <c r="A17" s="25" t="n">
        <v>14</v>
      </c>
      <c r="B17" s="25" t="inlineStr">
        <is>
          <t>2027/08</t>
        </is>
      </c>
      <c r="C17" s="26" t="n">
        <v>166</v>
      </c>
      <c r="D17" s="26" t="n">
        <v>18650</v>
      </c>
      <c r="E17" s="27">
        <f>C17*D17</f>
        <v/>
      </c>
      <c r="F17" s="27">
        <f>SUM($E$4:E17)</f>
        <v/>
      </c>
    </row>
    <row r="18">
      <c r="A18" s="25" t="n">
        <v>15</v>
      </c>
      <c r="B18" s="25" t="inlineStr">
        <is>
          <t>2027/09</t>
        </is>
      </c>
      <c r="C18" s="26" t="n">
        <v>173</v>
      </c>
      <c r="D18" s="26" t="n">
        <v>18700</v>
      </c>
      <c r="E18" s="27">
        <f>C18*D18</f>
        <v/>
      </c>
      <c r="F18" s="27">
        <f>SUM($E$4:E18)</f>
        <v/>
      </c>
    </row>
    <row r="19">
      <c r="A19" s="25" t="n">
        <v>16</v>
      </c>
      <c r="B19" s="25" t="inlineStr">
        <is>
          <t>2027/10</t>
        </is>
      </c>
      <c r="C19" s="26" t="n">
        <v>180</v>
      </c>
      <c r="D19" s="26" t="n">
        <v>18750</v>
      </c>
      <c r="E19" s="27">
        <f>C19*D19</f>
        <v/>
      </c>
      <c r="F19" s="27">
        <f>SUM($E$4:E19)</f>
        <v/>
      </c>
    </row>
    <row r="20">
      <c r="A20" s="25" t="n">
        <v>17</v>
      </c>
      <c r="B20" s="25" t="inlineStr">
        <is>
          <t>2027/11</t>
        </is>
      </c>
      <c r="C20" s="26" t="n">
        <v>187</v>
      </c>
      <c r="D20" s="26" t="n">
        <v>18800</v>
      </c>
      <c r="E20" s="27">
        <f>C20*D20</f>
        <v/>
      </c>
      <c r="F20" s="27">
        <f>SUM($E$4:E20)</f>
        <v/>
      </c>
    </row>
    <row r="21">
      <c r="A21" s="25" t="n">
        <v>18</v>
      </c>
      <c r="B21" s="25" t="inlineStr">
        <is>
          <t>2027/12</t>
        </is>
      </c>
      <c r="C21" s="26" t="n">
        <v>194</v>
      </c>
      <c r="D21" s="26" t="n">
        <v>18850</v>
      </c>
      <c r="E21" s="27">
        <f>C21*D21</f>
        <v/>
      </c>
      <c r="F21" s="27">
        <f>SUM($E$4:E21)</f>
        <v/>
      </c>
    </row>
    <row r="22">
      <c r="A22" s="25" t="n">
        <v>19</v>
      </c>
      <c r="B22" s="25" t="inlineStr">
        <is>
          <t>2028/01</t>
        </is>
      </c>
      <c r="C22" s="26" t="n">
        <v>202</v>
      </c>
      <c r="D22" s="26" t="n">
        <v>18900</v>
      </c>
      <c r="E22" s="27">
        <f>C22*D22</f>
        <v/>
      </c>
      <c r="F22" s="27">
        <f>SUM($E$4:E22)</f>
        <v/>
      </c>
    </row>
    <row r="23">
      <c r="A23" s="25" t="n">
        <v>20</v>
      </c>
      <c r="B23" s="25" t="inlineStr">
        <is>
          <t>2028/02</t>
        </is>
      </c>
      <c r="C23" s="26" t="n">
        <v>210</v>
      </c>
      <c r="D23" s="26" t="n">
        <v>18950</v>
      </c>
      <c r="E23" s="27">
        <f>C23*D23</f>
        <v/>
      </c>
      <c r="F23" s="27">
        <f>SUM($E$4:E23)</f>
        <v/>
      </c>
    </row>
    <row r="24">
      <c r="A24" s="25" t="n">
        <v>21</v>
      </c>
      <c r="B24" s="25" t="inlineStr">
        <is>
          <t>2028/03</t>
        </is>
      </c>
      <c r="C24" s="26" t="n">
        <v>219</v>
      </c>
      <c r="D24" s="26" t="n">
        <v>19000</v>
      </c>
      <c r="E24" s="27">
        <f>C24*D24</f>
        <v/>
      </c>
      <c r="F24" s="27">
        <f>SUM($E$4:E24)</f>
        <v/>
      </c>
    </row>
    <row r="25">
      <c r="A25" s="25" t="n">
        <v>22</v>
      </c>
      <c r="B25" s="25" t="inlineStr">
        <is>
          <t>2028/04</t>
        </is>
      </c>
      <c r="C25" s="26" t="n">
        <v>227</v>
      </c>
      <c r="D25" s="26" t="n">
        <v>19050</v>
      </c>
      <c r="E25" s="27">
        <f>C25*D25</f>
        <v/>
      </c>
      <c r="F25" s="27">
        <f>SUM($E$4:E25)</f>
        <v/>
      </c>
    </row>
    <row r="26">
      <c r="A26" s="25" t="n">
        <v>23</v>
      </c>
      <c r="B26" s="25" t="inlineStr">
        <is>
          <t>2028/05</t>
        </is>
      </c>
      <c r="C26" s="26" t="n">
        <v>236</v>
      </c>
      <c r="D26" s="26" t="n">
        <v>19100</v>
      </c>
      <c r="E26" s="27">
        <f>C26*D26</f>
        <v/>
      </c>
      <c r="F26" s="27">
        <f>SUM($E$4:E26)</f>
        <v/>
      </c>
    </row>
    <row r="27">
      <c r="A27" s="25" t="n">
        <v>24</v>
      </c>
      <c r="B27" s="25" t="inlineStr">
        <is>
          <t>2028/06</t>
        </is>
      </c>
      <c r="C27" s="26" t="n">
        <v>246</v>
      </c>
      <c r="D27" s="26" t="n">
        <v>19150</v>
      </c>
      <c r="E27" s="27">
        <f>C27*D27</f>
        <v/>
      </c>
      <c r="F27" s="27">
        <f>SUM($E$4:E27)</f>
        <v/>
      </c>
    </row>
    <row r="28">
      <c r="A28" s="25" t="n">
        <v>25</v>
      </c>
      <c r="B28" s="25" t="inlineStr">
        <is>
          <t>2028/07</t>
        </is>
      </c>
      <c r="C28" s="26" t="n">
        <v>256</v>
      </c>
      <c r="D28" s="26" t="n">
        <v>19200</v>
      </c>
      <c r="E28" s="27">
        <f>C28*D28</f>
        <v/>
      </c>
      <c r="F28" s="27">
        <f>SUM($E$4:E28)</f>
        <v/>
      </c>
    </row>
    <row r="29">
      <c r="A29" s="25" t="n">
        <v>26</v>
      </c>
      <c r="B29" s="25" t="inlineStr">
        <is>
          <t>2028/08</t>
        </is>
      </c>
      <c r="C29" s="26" t="n">
        <v>266</v>
      </c>
      <c r="D29" s="26" t="n">
        <v>19250</v>
      </c>
      <c r="E29" s="27">
        <f>C29*D29</f>
        <v/>
      </c>
      <c r="F29" s="27">
        <f>SUM($E$4:E29)</f>
        <v/>
      </c>
    </row>
    <row r="30">
      <c r="A30" s="25" t="n">
        <v>27</v>
      </c>
      <c r="B30" s="25" t="inlineStr">
        <is>
          <t>2028/09</t>
        </is>
      </c>
      <c r="C30" s="26" t="n">
        <v>277</v>
      </c>
      <c r="D30" s="26" t="n">
        <v>19300</v>
      </c>
      <c r="E30" s="27">
        <f>C30*D30</f>
        <v/>
      </c>
      <c r="F30" s="27">
        <f>SUM($E$4:E30)</f>
        <v/>
      </c>
    </row>
    <row r="31">
      <c r="A31" s="25" t="n">
        <v>28</v>
      </c>
      <c r="B31" s="25" t="inlineStr">
        <is>
          <t>2028/10</t>
        </is>
      </c>
      <c r="C31" s="26" t="n">
        <v>288</v>
      </c>
      <c r="D31" s="26" t="n">
        <v>19350</v>
      </c>
      <c r="E31" s="27">
        <f>C31*D31</f>
        <v/>
      </c>
      <c r="F31" s="27">
        <f>SUM($E$4:E31)</f>
        <v/>
      </c>
    </row>
    <row r="32">
      <c r="A32" s="25" t="n">
        <v>29</v>
      </c>
      <c r="B32" s="25" t="inlineStr">
        <is>
          <t>2028/11</t>
        </is>
      </c>
      <c r="C32" s="26" t="n">
        <v>299</v>
      </c>
      <c r="D32" s="26" t="n">
        <v>19400</v>
      </c>
      <c r="E32" s="27">
        <f>C32*D32</f>
        <v/>
      </c>
      <c r="F32" s="27">
        <f>SUM($E$4:E32)</f>
        <v/>
      </c>
    </row>
    <row r="33">
      <c r="A33" s="25" t="n">
        <v>30</v>
      </c>
      <c r="B33" s="25" t="inlineStr">
        <is>
          <t>2028/12</t>
        </is>
      </c>
      <c r="C33" s="26" t="n">
        <v>311</v>
      </c>
      <c r="D33" s="26" t="n">
        <v>19450</v>
      </c>
      <c r="E33" s="27">
        <f>C33*D33</f>
        <v/>
      </c>
      <c r="F33" s="27">
        <f>SUM($E$4:E33)</f>
        <v/>
      </c>
    </row>
    <row r="35">
      <c r="B35" s="21" t="inlineStr">
        <is>
          <t>30ヶ月合計</t>
        </is>
      </c>
      <c r="E35" s="28">
        <f>SUM(E4:E33)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2" customWidth="1" min="4" max="4"/>
    <col width="14" customWidth="1" min="5" max="5"/>
    <col width="12" customWidth="1" min="6" max="6"/>
    <col width="14" customWidth="1" min="7" max="7"/>
    <col width="12" customWidth="1" min="8" max="8"/>
  </cols>
  <sheetData>
    <row r="1" ht="36" customHeight="1">
      <c r="A1" s="29" t="inlineStr">
        <is>
          <t>企画書ダッシュボード（経営判定用）</t>
        </is>
      </c>
    </row>
    <row r="3">
      <c r="A3" s="30" t="inlineStr">
        <is>
          <t>総投資額</t>
        </is>
      </c>
      <c r="B3" s="31" t="n"/>
      <c r="C3" s="32" t="inlineStr">
        <is>
          <t>3年累計効果</t>
        </is>
      </c>
      <c r="D3" s="31" t="n"/>
      <c r="E3" s="33" t="inlineStr">
        <is>
          <t>ROI</t>
        </is>
      </c>
      <c r="F3" s="31" t="n"/>
      <c r="G3" s="34" t="inlineStr">
        <is>
          <t>回収期間</t>
        </is>
      </c>
      <c r="H3" s="31" t="n"/>
    </row>
    <row r="4" ht="40" customHeight="1">
      <c r="A4" s="35">
        <f>損益シミュ!G44</f>
        <v/>
      </c>
      <c r="B4" s="31" t="n"/>
      <c r="C4" s="36">
        <f>損益シミュ!G45</f>
        <v/>
      </c>
      <c r="D4" s="31" t="n"/>
      <c r="E4" s="37">
        <f>損益シミュ!G46</f>
        <v/>
      </c>
      <c r="F4" s="31" t="n"/>
      <c r="G4" s="38">
        <f>損益シミュ!G47</f>
        <v/>
      </c>
      <c r="H4" s="31" t="n"/>
    </row>
    <row r="6">
      <c r="A6" s="39" t="inlineStr">
        <is>
          <t>【経営判定】</t>
        </is>
      </c>
    </row>
    <row r="7" ht="80" customHeight="1">
      <c r="A7" s="40" t="inlineStr">
        <is>
          <t>ROI（3年累計効果÷総投資額）が100%を超え、回収期間2.0年以内であれば「投資推奨」。50〜100%は「条件付きGo」、50%未満は「再検討」を推奨します。本企画案では損益シミュ表で算出した値を上記カードに表示しています。</t>
        </is>
      </c>
    </row>
  </sheetData>
  <mergeCells count="10">
    <mergeCell ref="A4:B4"/>
    <mergeCell ref="G4:H4"/>
    <mergeCell ref="E4:F4"/>
    <mergeCell ref="A7:H7"/>
    <mergeCell ref="A1:H1"/>
    <mergeCell ref="C3:D3"/>
    <mergeCell ref="A3:B3"/>
    <mergeCell ref="G3:H3"/>
    <mergeCell ref="E3:F3"/>
    <mergeCell ref="C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41" t="inlineStr">
        <is>
          <t>企画書Excel完全版 使い方</t>
        </is>
      </c>
    </row>
    <row r="2">
      <c r="A2" s="40" t="inlineStr"/>
    </row>
    <row r="3">
      <c r="A3" s="40" t="inlineStr">
        <is>
          <t>1.【企画書シート】基本情報＋6章の企画概要を記載します。</t>
        </is>
      </c>
    </row>
    <row r="4">
      <c r="A4" s="40" t="inlineStr">
        <is>
          <t>2.【損益シミュシート】30行の投資/運用/効果/リスクを年度別に入力すると、</t>
        </is>
      </c>
    </row>
    <row r="5">
      <c r="A5" s="40" t="inlineStr">
        <is>
          <t xml:space="preserve">   区分別合計・純損益・ROI・回収期間が自動計算されます。</t>
        </is>
      </c>
    </row>
    <row r="6">
      <c r="A6" s="40" t="inlineStr">
        <is>
          <t>3.【売上予測シート】30ヶ月の客数×客単価から月次売上と累計売上を自動算出。</t>
        </is>
      </c>
    </row>
    <row r="7">
      <c r="A7" s="40" t="inlineStr">
        <is>
          <t xml:space="preserve">   折れ線グラフで成長カーブを可視化。</t>
        </is>
      </c>
    </row>
    <row r="8">
      <c r="A8" s="40" t="inlineStr">
        <is>
          <t>4.【ダッシュボードシート】総投資額・3年効果・ROI・回収期間を1枚で表示。</t>
        </is>
      </c>
    </row>
    <row r="9">
      <c r="A9" s="40" t="inlineStr">
        <is>
          <t xml:space="preserve">   役員プレゼン時はこのシートだけ印刷すればOK。</t>
        </is>
      </c>
    </row>
    <row r="10">
      <c r="A10" s="40" t="inlineStr"/>
    </row>
    <row r="11">
      <c r="A11" s="42" t="inlineStr">
        <is>
          <t>【ROIの読み方】</t>
        </is>
      </c>
    </row>
    <row r="12">
      <c r="A12" s="40" t="inlineStr">
        <is>
          <t>・100%超：投資推奨</t>
        </is>
      </c>
    </row>
    <row r="13">
      <c r="A13" s="40" t="inlineStr">
        <is>
          <t>・50〜100%：条件付きGo（モニタリング体制構築前提）</t>
        </is>
      </c>
    </row>
    <row r="14">
      <c r="A14" s="40" t="inlineStr">
        <is>
          <t>・50%未満：再検討（数値見直し or 規模縮小）</t>
        </is>
      </c>
    </row>
    <row r="15">
      <c r="A15" s="40" t="inlineStr"/>
    </row>
    <row r="16">
      <c r="A16" s="42" t="inlineStr">
        <is>
          <t>【カスタマイズ】</t>
        </is>
      </c>
    </row>
    <row r="17">
      <c r="A17" s="40" t="inlineStr">
        <is>
          <t>・損益シミュの行は追加可能。区分セル(A列)に「投資/運用/効果/リスク」のいずれかを必ず入力</t>
        </is>
      </c>
    </row>
    <row r="18">
      <c r="A18" s="40" t="inlineStr">
        <is>
          <t>・売上予測の成長率(growth)・客単価伸びはサンプル値。実態に合わせて調整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2026-05-12T07:29:25Z</dcterms:created>
  <dcterms:modified xmlns:dcterms="http://purl.org/dc/terms/" xmlns:xsi="http://www.w3.org/2001/XMLSchema-instance" xsi:type="dcterms:W3CDTF">2026-05-12T07:29:25Z</dcterms:modified>
</cp:coreProperties>
</file>