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発注書" sheetId="1" state="visible" r:id="rId1"/>
    <sheet xmlns:r="http://schemas.openxmlformats.org/officeDocument/2006/relationships" name="取引先マスタ" sheetId="2" state="visible" r:id="rId2"/>
    <sheet xmlns:r="http://schemas.openxmlformats.org/officeDocument/2006/relationships" name="集計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'発注書'!$A$1:$H$56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&quot;年&quot;m&quot;月&quot;d&quot;日&quot;"/>
    <numFmt numFmtId="165" formatCode="¥#,##0"/>
  </numFmts>
  <fonts count="13">
    <font>
      <name val="Calibri"/>
      <family val="2"/>
      <color theme="1"/>
      <sz val="11"/>
      <scheme val="minor"/>
    </font>
    <font>
      <name val="ＭＳ Ｐゴシック"/>
      <b val="1"/>
      <color rgb="00000000"/>
      <sz val="20"/>
    </font>
    <font>
      <name val="ＭＳ Ｐゴシック"/>
      <b val="1"/>
      <color rgb="00000000"/>
      <sz val="11"/>
    </font>
    <font>
      <name val="ＭＳ Ｐゴシック"/>
      <color rgb="00888888"/>
      <sz val="9"/>
    </font>
    <font>
      <name val="ＭＳ Ｐゴシック"/>
      <b val="1"/>
      <color rgb="00FFFFFF"/>
      <sz val="11"/>
    </font>
    <font>
      <name val="ＭＳ Ｐゴシック"/>
      <color rgb="00000000"/>
      <sz val="10"/>
    </font>
    <font>
      <name val="ＭＳ Ｐゴシック"/>
      <b val="1"/>
      <sz val="11"/>
    </font>
    <font>
      <name val="ＭＳ Ｐゴシック"/>
      <b val="1"/>
      <color rgb="00C0392B"/>
      <sz val="12"/>
    </font>
    <font>
      <name val="ＭＳ Ｐゴシック"/>
      <b val="1"/>
      <color rgb="00C0392B"/>
      <sz val="14"/>
    </font>
    <font>
      <name val="ＭＳ Ｐゴシック"/>
      <b val="1"/>
      <color rgb="00000000"/>
      <sz val="14"/>
    </font>
    <font>
      <name val="ＭＳ Ｐゴシック"/>
      <b val="1"/>
      <color rgb="00000000"/>
      <sz val="16"/>
    </font>
    <font>
      <name val="ＭＳ Ｐゴシック"/>
      <color rgb="00000000"/>
      <sz val="11"/>
    </font>
    <font>
      <name val="ＭＳ Ｐゴシック"/>
      <b val="1"/>
      <color rgb="00000000"/>
      <sz val="12"/>
    </font>
  </fonts>
  <fills count="6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8F9FA"/>
      </patternFill>
    </fill>
    <fill>
      <patternFill patternType="solid">
        <fgColor rgb="004A6FA5"/>
      </patternFill>
    </fill>
    <fill>
      <patternFill patternType="solid">
        <fgColor rgb="00FFF9E6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3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 vertical="center" wrapText="1"/>
    </xf>
    <xf numFmtId="0" fontId="6" fillId="3" borderId="2" applyAlignment="1" pivotButton="0" quotePrefix="0" xfId="0">
      <alignment horizontal="right" vertical="center" wrapText="1"/>
    </xf>
    <xf numFmtId="165" fontId="0" fillId="0" borderId="2" applyAlignment="1" pivotButton="0" quotePrefix="0" xfId="0">
      <alignment horizontal="right" vertical="center" wrapText="1"/>
    </xf>
    <xf numFmtId="0" fontId="7" fillId="5" borderId="2" applyAlignment="1" pivotButton="0" quotePrefix="0" xfId="0">
      <alignment horizontal="right" vertical="center" wrapText="1"/>
    </xf>
    <xf numFmtId="165" fontId="8" fillId="5" borderId="2" applyAlignment="1" pivotButton="0" quotePrefix="0" xfId="0">
      <alignment horizontal="right" vertical="center" wrapText="1"/>
    </xf>
    <xf numFmtId="0" fontId="2" fillId="0" borderId="0" pivotButton="0" quotePrefix="0" xfId="0"/>
    <xf numFmtId="0" fontId="9" fillId="0" borderId="0" pivotButton="0" quotePrefix="0" xfId="0"/>
    <xf numFmtId="0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right" vertical="center" wrapText="1"/>
    </xf>
    <xf numFmtId="165" fontId="8" fillId="0" borderId="0" applyAlignment="1" pivotButton="0" quotePrefix="0" xfId="0">
      <alignment horizontal="righ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56"/>
  <sheetViews>
    <sheetView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8" customWidth="1" min="3" max="3"/>
    <col width="6" customWidth="1" min="4" max="4"/>
    <col width="12" customWidth="1" min="5" max="5"/>
    <col width="12" customWidth="1" min="6" max="6"/>
    <col width="6" customWidth="1" min="7" max="7"/>
    <col width="14" customWidth="1" min="8" max="8"/>
  </cols>
  <sheetData>
    <row r="1" ht="36" customHeight="1">
      <c r="A1" s="1" t="inlineStr">
        <is>
          <t>発　注　書</t>
        </is>
      </c>
    </row>
    <row r="3">
      <c r="A3" s="2" t="inlineStr">
        <is>
          <t>発注日</t>
        </is>
      </c>
      <c r="B3" s="3">
        <f>TODAY()</f>
        <v/>
      </c>
      <c r="F3" s="2" t="inlineStr">
        <is>
          <t>発注番号</t>
        </is>
      </c>
      <c r="G3" s="4" t="inlineStr">
        <is>
          <t>PO-2026-0001</t>
        </is>
      </c>
    </row>
    <row r="5">
      <c r="A5" s="2" t="inlineStr">
        <is>
          <t>発注先コード</t>
        </is>
      </c>
      <c r="B5" s="5" t="inlineStr">
        <is>
          <t>V001</t>
        </is>
      </c>
      <c r="C5" s="6" t="inlineStr">
        <is>
          <t>↓ コードを変えると名称・住所が自動表示されます</t>
        </is>
      </c>
    </row>
    <row r="6">
      <c r="A6" s="2" t="inlineStr">
        <is>
          <t>発注先名</t>
        </is>
      </c>
      <c r="B6" s="7">
        <f>IFERROR(VLOOKUP(B5,取引先マスタ!A:E,2,FALSE),"")</f>
        <v/>
      </c>
    </row>
    <row r="7">
      <c r="A7" s="2" t="inlineStr">
        <is>
          <t>住所</t>
        </is>
      </c>
      <c r="B7" s="7">
        <f>IFERROR(VLOOKUP(B5,取引先マスタ!A:E,3,FALSE),"")</f>
        <v/>
      </c>
    </row>
    <row r="8">
      <c r="A8" s="2" t="inlineStr">
        <is>
          <t>電話番号</t>
        </is>
      </c>
      <c r="B8" s="7">
        <f>IFERROR(VLOOKUP(B5,取引先マスタ!A:E,4,FALSE),"")</f>
        <v/>
      </c>
    </row>
    <row r="10">
      <c r="A10" s="8" t="inlineStr">
        <is>
          <t>発注元</t>
        </is>
      </c>
    </row>
    <row r="11">
      <c r="A11" s="2" t="inlineStr">
        <is>
          <t>会社名</t>
        </is>
      </c>
      <c r="B11" t="inlineStr">
        <is>
          <t>株式会社サンプル商事</t>
        </is>
      </c>
    </row>
    <row r="12">
      <c r="A12" s="2" t="inlineStr">
        <is>
          <t>担当者</t>
        </is>
      </c>
      <c r="B12" t="inlineStr">
        <is>
          <t>購買部　山田太郎</t>
        </is>
      </c>
    </row>
    <row r="13">
      <c r="A13" s="2" t="inlineStr">
        <is>
          <t>TEL</t>
        </is>
      </c>
      <c r="B13" t="inlineStr">
        <is>
          <t>03-0000-0000</t>
        </is>
      </c>
      <c r="C13" t="inlineStr">
        <is>
          <t>メール</t>
        </is>
      </c>
      <c r="D13" t="inlineStr">
        <is>
          <t>kobai@example.com</t>
        </is>
      </c>
    </row>
    <row r="15" ht="22" customHeight="1">
      <c r="A15" s="9" t="inlineStr">
        <is>
          <t>No.</t>
        </is>
      </c>
      <c r="B15" s="9" t="inlineStr">
        <is>
          <t>品名・仕様</t>
        </is>
      </c>
      <c r="C15" s="9" t="inlineStr">
        <is>
          <t>単位</t>
        </is>
      </c>
      <c r="D15" s="9" t="inlineStr">
        <is>
          <t>数量</t>
        </is>
      </c>
      <c r="E15" s="9" t="inlineStr">
        <is>
          <t>単価</t>
        </is>
      </c>
      <c r="F15" s="9" t="inlineStr">
        <is>
          <t>金額</t>
        </is>
      </c>
      <c r="G15" s="9" t="inlineStr">
        <is>
          <t>税区分</t>
        </is>
      </c>
      <c r="H15" s="9" t="inlineStr">
        <is>
          <t>備考</t>
        </is>
      </c>
    </row>
    <row r="16">
      <c r="A16" s="10" t="n">
        <v>1</v>
      </c>
      <c r="B16" s="11" t="n"/>
      <c r="C16" s="10" t="n"/>
      <c r="D16" s="12" t="n"/>
      <c r="E16" s="13" t="n"/>
      <c r="F16" s="13">
        <f>IF(AND(D16&lt;&gt;"",E16&lt;&gt;""),D16*E16,"")</f>
        <v/>
      </c>
      <c r="G16" s="10" t="inlineStr">
        <is>
          <t>10%</t>
        </is>
      </c>
      <c r="H16" s="11" t="n"/>
    </row>
    <row r="17">
      <c r="A17" s="10" t="n">
        <v>2</v>
      </c>
      <c r="B17" s="11" t="n"/>
      <c r="C17" s="10" t="n"/>
      <c r="D17" s="12" t="n"/>
      <c r="E17" s="13" t="n"/>
      <c r="F17" s="13">
        <f>IF(AND(D17&lt;&gt;"",E17&lt;&gt;""),D17*E17,"")</f>
        <v/>
      </c>
      <c r="G17" s="10" t="inlineStr">
        <is>
          <t>10%</t>
        </is>
      </c>
      <c r="H17" s="11" t="n"/>
    </row>
    <row r="18">
      <c r="A18" s="10" t="n">
        <v>3</v>
      </c>
      <c r="B18" s="11" t="n"/>
      <c r="C18" s="10" t="n"/>
      <c r="D18" s="12" t="n"/>
      <c r="E18" s="13" t="n"/>
      <c r="F18" s="13">
        <f>IF(AND(D18&lt;&gt;"",E18&lt;&gt;""),D18*E18,"")</f>
        <v/>
      </c>
      <c r="G18" s="10" t="inlineStr">
        <is>
          <t>10%</t>
        </is>
      </c>
      <c r="H18" s="11" t="n"/>
    </row>
    <row r="19">
      <c r="A19" s="10" t="n">
        <v>4</v>
      </c>
      <c r="B19" s="11" t="n"/>
      <c r="C19" s="10" t="n"/>
      <c r="D19" s="12" t="n"/>
      <c r="E19" s="13" t="n"/>
      <c r="F19" s="13">
        <f>IF(AND(D19&lt;&gt;"",E19&lt;&gt;""),D19*E19,"")</f>
        <v/>
      </c>
      <c r="G19" s="10" t="inlineStr">
        <is>
          <t>10%</t>
        </is>
      </c>
      <c r="H19" s="11" t="n"/>
    </row>
    <row r="20">
      <c r="A20" s="10" t="n">
        <v>5</v>
      </c>
      <c r="B20" s="11" t="n"/>
      <c r="C20" s="10" t="n"/>
      <c r="D20" s="12" t="n"/>
      <c r="E20" s="13" t="n"/>
      <c r="F20" s="13">
        <f>IF(AND(D20&lt;&gt;"",E20&lt;&gt;""),D20*E20,"")</f>
        <v/>
      </c>
      <c r="G20" s="10" t="inlineStr">
        <is>
          <t>10%</t>
        </is>
      </c>
      <c r="H20" s="11" t="n"/>
    </row>
    <row r="21">
      <c r="A21" s="10" t="n">
        <v>6</v>
      </c>
      <c r="B21" s="11" t="n"/>
      <c r="C21" s="10" t="n"/>
      <c r="D21" s="12" t="n"/>
      <c r="E21" s="13" t="n"/>
      <c r="F21" s="13">
        <f>IF(AND(D21&lt;&gt;"",E21&lt;&gt;""),D21*E21,"")</f>
        <v/>
      </c>
      <c r="G21" s="10" t="inlineStr">
        <is>
          <t>10%</t>
        </is>
      </c>
      <c r="H21" s="11" t="n"/>
    </row>
    <row r="22">
      <c r="A22" s="10" t="n">
        <v>7</v>
      </c>
      <c r="B22" s="11" t="n"/>
      <c r="C22" s="10" t="n"/>
      <c r="D22" s="12" t="n"/>
      <c r="E22" s="13" t="n"/>
      <c r="F22" s="13">
        <f>IF(AND(D22&lt;&gt;"",E22&lt;&gt;""),D22*E22,"")</f>
        <v/>
      </c>
      <c r="G22" s="10" t="inlineStr">
        <is>
          <t>10%</t>
        </is>
      </c>
      <c r="H22" s="11" t="n"/>
    </row>
    <row r="23">
      <c r="A23" s="10" t="n">
        <v>8</v>
      </c>
      <c r="B23" s="11" t="n"/>
      <c r="C23" s="10" t="n"/>
      <c r="D23" s="12" t="n"/>
      <c r="E23" s="13" t="n"/>
      <c r="F23" s="13">
        <f>IF(AND(D23&lt;&gt;"",E23&lt;&gt;""),D23*E23,"")</f>
        <v/>
      </c>
      <c r="G23" s="10" t="inlineStr">
        <is>
          <t>10%</t>
        </is>
      </c>
      <c r="H23" s="11" t="n"/>
    </row>
    <row r="24">
      <c r="A24" s="10" t="n">
        <v>9</v>
      </c>
      <c r="B24" s="11" t="n"/>
      <c r="C24" s="10" t="n"/>
      <c r="D24" s="12" t="n"/>
      <c r="E24" s="13" t="n"/>
      <c r="F24" s="13">
        <f>IF(AND(D24&lt;&gt;"",E24&lt;&gt;""),D24*E24,"")</f>
        <v/>
      </c>
      <c r="G24" s="10" t="inlineStr">
        <is>
          <t>10%</t>
        </is>
      </c>
      <c r="H24" s="11" t="n"/>
    </row>
    <row r="25">
      <c r="A25" s="10" t="n">
        <v>10</v>
      </c>
      <c r="B25" s="11" t="n"/>
      <c r="C25" s="10" t="n"/>
      <c r="D25" s="12" t="n"/>
      <c r="E25" s="13" t="n"/>
      <c r="F25" s="13">
        <f>IF(AND(D25&lt;&gt;"",E25&lt;&gt;""),D25*E25,"")</f>
        <v/>
      </c>
      <c r="G25" s="10" t="inlineStr">
        <is>
          <t>10%</t>
        </is>
      </c>
      <c r="H25" s="11" t="n"/>
    </row>
    <row r="26">
      <c r="A26" s="10" t="n">
        <v>11</v>
      </c>
      <c r="B26" s="11" t="n"/>
      <c r="C26" s="10" t="n"/>
      <c r="D26" s="12" t="n"/>
      <c r="E26" s="13" t="n"/>
      <c r="F26" s="13">
        <f>IF(AND(D26&lt;&gt;"",E26&lt;&gt;""),D26*E26,"")</f>
        <v/>
      </c>
      <c r="G26" s="10" t="inlineStr">
        <is>
          <t>10%</t>
        </is>
      </c>
      <c r="H26" s="11" t="n"/>
    </row>
    <row r="27">
      <c r="A27" s="10" t="n">
        <v>12</v>
      </c>
      <c r="B27" s="11" t="n"/>
      <c r="C27" s="10" t="n"/>
      <c r="D27" s="12" t="n"/>
      <c r="E27" s="13" t="n"/>
      <c r="F27" s="13">
        <f>IF(AND(D27&lt;&gt;"",E27&lt;&gt;""),D27*E27,"")</f>
        <v/>
      </c>
      <c r="G27" s="10" t="inlineStr">
        <is>
          <t>10%</t>
        </is>
      </c>
      <c r="H27" s="11" t="n"/>
    </row>
    <row r="28">
      <c r="A28" s="10" t="n">
        <v>13</v>
      </c>
      <c r="B28" s="11" t="n"/>
      <c r="C28" s="10" t="n"/>
      <c r="D28" s="12" t="n"/>
      <c r="E28" s="13" t="n"/>
      <c r="F28" s="13">
        <f>IF(AND(D28&lt;&gt;"",E28&lt;&gt;""),D28*E28,"")</f>
        <v/>
      </c>
      <c r="G28" s="10" t="inlineStr">
        <is>
          <t>10%</t>
        </is>
      </c>
      <c r="H28" s="11" t="n"/>
    </row>
    <row r="29">
      <c r="A29" s="10" t="n">
        <v>14</v>
      </c>
      <c r="B29" s="11" t="n"/>
      <c r="C29" s="10" t="n"/>
      <c r="D29" s="12" t="n"/>
      <c r="E29" s="13" t="n"/>
      <c r="F29" s="13">
        <f>IF(AND(D29&lt;&gt;"",E29&lt;&gt;""),D29*E29,"")</f>
        <v/>
      </c>
      <c r="G29" s="10" t="inlineStr">
        <is>
          <t>10%</t>
        </is>
      </c>
      <c r="H29" s="11" t="n"/>
    </row>
    <row r="30">
      <c r="A30" s="10" t="n">
        <v>15</v>
      </c>
      <c r="B30" s="11" t="n"/>
      <c r="C30" s="10" t="n"/>
      <c r="D30" s="12" t="n"/>
      <c r="E30" s="13" t="n"/>
      <c r="F30" s="13">
        <f>IF(AND(D30&lt;&gt;"",E30&lt;&gt;""),D30*E30,"")</f>
        <v/>
      </c>
      <c r="G30" s="10" t="inlineStr">
        <is>
          <t>10%</t>
        </is>
      </c>
      <c r="H30" s="11" t="n"/>
    </row>
    <row r="31">
      <c r="A31" s="10" t="n">
        <v>16</v>
      </c>
      <c r="B31" s="11" t="n"/>
      <c r="C31" s="10" t="n"/>
      <c r="D31" s="12" t="n"/>
      <c r="E31" s="13" t="n"/>
      <c r="F31" s="13">
        <f>IF(AND(D31&lt;&gt;"",E31&lt;&gt;""),D31*E31,"")</f>
        <v/>
      </c>
      <c r="G31" s="10" t="inlineStr">
        <is>
          <t>10%</t>
        </is>
      </c>
      <c r="H31" s="11" t="n"/>
    </row>
    <row r="32">
      <c r="A32" s="10" t="n">
        <v>17</v>
      </c>
      <c r="B32" s="11" t="n"/>
      <c r="C32" s="10" t="n"/>
      <c r="D32" s="12" t="n"/>
      <c r="E32" s="13" t="n"/>
      <c r="F32" s="13">
        <f>IF(AND(D32&lt;&gt;"",E32&lt;&gt;""),D32*E32,"")</f>
        <v/>
      </c>
      <c r="G32" s="10" t="inlineStr">
        <is>
          <t>10%</t>
        </is>
      </c>
      <c r="H32" s="11" t="n"/>
    </row>
    <row r="33">
      <c r="A33" s="10" t="n">
        <v>18</v>
      </c>
      <c r="B33" s="11" t="n"/>
      <c r="C33" s="10" t="n"/>
      <c r="D33" s="12" t="n"/>
      <c r="E33" s="13" t="n"/>
      <c r="F33" s="13">
        <f>IF(AND(D33&lt;&gt;"",E33&lt;&gt;""),D33*E33,"")</f>
        <v/>
      </c>
      <c r="G33" s="10" t="inlineStr">
        <is>
          <t>10%</t>
        </is>
      </c>
      <c r="H33" s="11" t="n"/>
    </row>
    <row r="34">
      <c r="A34" s="10" t="n">
        <v>19</v>
      </c>
      <c r="B34" s="11" t="n"/>
      <c r="C34" s="10" t="n"/>
      <c r="D34" s="12" t="n"/>
      <c r="E34" s="13" t="n"/>
      <c r="F34" s="13">
        <f>IF(AND(D34&lt;&gt;"",E34&lt;&gt;""),D34*E34,"")</f>
        <v/>
      </c>
      <c r="G34" s="10" t="inlineStr">
        <is>
          <t>10%</t>
        </is>
      </c>
      <c r="H34" s="11" t="n"/>
    </row>
    <row r="35">
      <c r="A35" s="10" t="n">
        <v>20</v>
      </c>
      <c r="B35" s="11" t="n"/>
      <c r="C35" s="10" t="n"/>
      <c r="D35" s="12" t="n"/>
      <c r="E35" s="13" t="n"/>
      <c r="F35" s="13">
        <f>IF(AND(D35&lt;&gt;"",E35&lt;&gt;""),D35*E35,"")</f>
        <v/>
      </c>
      <c r="G35" s="10" t="inlineStr">
        <is>
          <t>10%</t>
        </is>
      </c>
      <c r="H35" s="11" t="n"/>
    </row>
    <row r="36">
      <c r="A36" s="10" t="n">
        <v>21</v>
      </c>
      <c r="B36" s="11" t="n"/>
      <c r="C36" s="10" t="n"/>
      <c r="D36" s="12" t="n"/>
      <c r="E36" s="13" t="n"/>
      <c r="F36" s="13">
        <f>IF(AND(D36&lt;&gt;"",E36&lt;&gt;""),D36*E36,"")</f>
        <v/>
      </c>
      <c r="G36" s="10" t="inlineStr">
        <is>
          <t>10%</t>
        </is>
      </c>
      <c r="H36" s="11" t="n"/>
    </row>
    <row r="37">
      <c r="A37" s="10" t="n">
        <v>22</v>
      </c>
      <c r="B37" s="11" t="n"/>
      <c r="C37" s="10" t="n"/>
      <c r="D37" s="12" t="n"/>
      <c r="E37" s="13" t="n"/>
      <c r="F37" s="13">
        <f>IF(AND(D37&lt;&gt;"",E37&lt;&gt;""),D37*E37,"")</f>
        <v/>
      </c>
      <c r="G37" s="10" t="inlineStr">
        <is>
          <t>10%</t>
        </is>
      </c>
      <c r="H37" s="11" t="n"/>
    </row>
    <row r="38">
      <c r="A38" s="10" t="n">
        <v>23</v>
      </c>
      <c r="B38" s="11" t="n"/>
      <c r="C38" s="10" t="n"/>
      <c r="D38" s="12" t="n"/>
      <c r="E38" s="13" t="n"/>
      <c r="F38" s="13">
        <f>IF(AND(D38&lt;&gt;"",E38&lt;&gt;""),D38*E38,"")</f>
        <v/>
      </c>
      <c r="G38" s="10" t="inlineStr">
        <is>
          <t>10%</t>
        </is>
      </c>
      <c r="H38" s="11" t="n"/>
    </row>
    <row r="39">
      <c r="A39" s="10" t="n">
        <v>24</v>
      </c>
      <c r="B39" s="11" t="n"/>
      <c r="C39" s="10" t="n"/>
      <c r="D39" s="12" t="n"/>
      <c r="E39" s="13" t="n"/>
      <c r="F39" s="13">
        <f>IF(AND(D39&lt;&gt;"",E39&lt;&gt;""),D39*E39,"")</f>
        <v/>
      </c>
      <c r="G39" s="10" t="inlineStr">
        <is>
          <t>10%</t>
        </is>
      </c>
      <c r="H39" s="11" t="n"/>
    </row>
    <row r="40">
      <c r="A40" s="10" t="n">
        <v>25</v>
      </c>
      <c r="B40" s="11" t="n"/>
      <c r="C40" s="10" t="n"/>
      <c r="D40" s="12" t="n"/>
      <c r="E40" s="13" t="n"/>
      <c r="F40" s="13">
        <f>IF(AND(D40&lt;&gt;"",E40&lt;&gt;""),D40*E40,"")</f>
        <v/>
      </c>
      <c r="G40" s="10" t="inlineStr">
        <is>
          <t>10%</t>
        </is>
      </c>
      <c r="H40" s="11" t="n"/>
    </row>
    <row r="41">
      <c r="A41" s="10" t="n">
        <v>26</v>
      </c>
      <c r="B41" s="11" t="n"/>
      <c r="C41" s="10" t="n"/>
      <c r="D41" s="12" t="n"/>
      <c r="E41" s="13" t="n"/>
      <c r="F41" s="13">
        <f>IF(AND(D41&lt;&gt;"",E41&lt;&gt;""),D41*E41,"")</f>
        <v/>
      </c>
      <c r="G41" s="10" t="inlineStr">
        <is>
          <t>10%</t>
        </is>
      </c>
      <c r="H41" s="11" t="n"/>
    </row>
    <row r="42">
      <c r="A42" s="10" t="n">
        <v>27</v>
      </c>
      <c r="B42" s="11" t="n"/>
      <c r="C42" s="10" t="n"/>
      <c r="D42" s="12" t="n"/>
      <c r="E42" s="13" t="n"/>
      <c r="F42" s="13">
        <f>IF(AND(D42&lt;&gt;"",E42&lt;&gt;""),D42*E42,"")</f>
        <v/>
      </c>
      <c r="G42" s="10" t="inlineStr">
        <is>
          <t>10%</t>
        </is>
      </c>
      <c r="H42" s="11" t="n"/>
    </row>
    <row r="43">
      <c r="A43" s="10" t="n">
        <v>28</v>
      </c>
      <c r="B43" s="11" t="n"/>
      <c r="C43" s="10" t="n"/>
      <c r="D43" s="12" t="n"/>
      <c r="E43" s="13" t="n"/>
      <c r="F43" s="13">
        <f>IF(AND(D43&lt;&gt;"",E43&lt;&gt;""),D43*E43,"")</f>
        <v/>
      </c>
      <c r="G43" s="10" t="inlineStr">
        <is>
          <t>10%</t>
        </is>
      </c>
      <c r="H43" s="11" t="n"/>
    </row>
    <row r="44">
      <c r="A44" s="10" t="n">
        <v>29</v>
      </c>
      <c r="B44" s="11" t="n"/>
      <c r="C44" s="10" t="n"/>
      <c r="D44" s="12" t="n"/>
      <c r="E44" s="13" t="n"/>
      <c r="F44" s="13">
        <f>IF(AND(D44&lt;&gt;"",E44&lt;&gt;""),D44*E44,"")</f>
        <v/>
      </c>
      <c r="G44" s="10" t="inlineStr">
        <is>
          <t>10%</t>
        </is>
      </c>
      <c r="H44" s="11" t="n"/>
    </row>
    <row r="45">
      <c r="A45" s="10" t="n">
        <v>30</v>
      </c>
      <c r="B45" s="11" t="n"/>
      <c r="C45" s="10" t="n"/>
      <c r="D45" s="12" t="n"/>
      <c r="E45" s="13" t="n"/>
      <c r="F45" s="13">
        <f>IF(AND(D45&lt;&gt;"",E45&lt;&gt;""),D45*E45,"")</f>
        <v/>
      </c>
      <c r="G45" s="10" t="inlineStr">
        <is>
          <t>10%</t>
        </is>
      </c>
      <c r="H45" s="11" t="n"/>
    </row>
    <row r="47">
      <c r="E47" s="14" t="inlineStr">
        <is>
          <t>小計</t>
        </is>
      </c>
      <c r="F47" s="15">
        <f>SUM(F16:F45)</f>
        <v/>
      </c>
    </row>
    <row r="48">
      <c r="E48" s="14" t="inlineStr">
        <is>
          <t>消費税(10%対象)</t>
        </is>
      </c>
      <c r="F48" s="15">
        <f>SUMIF(G16:G45,"10%",F16:F45)*0.1</f>
        <v/>
      </c>
    </row>
    <row r="49">
      <c r="E49" s="14" t="inlineStr">
        <is>
          <t>消費税(8%軽減対象)</t>
        </is>
      </c>
      <c r="F49" s="15">
        <f>SUMIF(G16:G45,"8%",F16:F45)*0.08</f>
        <v/>
      </c>
    </row>
    <row r="50">
      <c r="E50" s="16" t="inlineStr">
        <is>
          <t>合計（税込）</t>
        </is>
      </c>
      <c r="F50" s="17">
        <f>F47+F48+F49</f>
        <v/>
      </c>
    </row>
    <row r="52">
      <c r="A52" s="18" t="inlineStr">
        <is>
          <t>【納期・お支払条件】</t>
        </is>
      </c>
    </row>
    <row r="53">
      <c r="A53" t="inlineStr">
        <is>
          <t>納期：2026年6月30日まで</t>
        </is>
      </c>
    </row>
    <row r="54">
      <c r="A54" t="inlineStr">
        <is>
          <t>納品場所：上記発注元住所</t>
        </is>
      </c>
    </row>
    <row r="55">
      <c r="A55" t="inlineStr">
        <is>
          <t>お支払方法：月末締め翌月末払い銀行振込</t>
        </is>
      </c>
    </row>
    <row r="56">
      <c r="A56" t="inlineStr">
        <is>
          <t>振込手数料はご負担ください</t>
        </is>
      </c>
    </row>
  </sheetData>
  <mergeCells count="9">
    <mergeCell ref="B11:D11"/>
    <mergeCell ref="B8:H8"/>
    <mergeCell ref="C5:H5"/>
    <mergeCell ref="A10:B10"/>
    <mergeCell ref="B6:H6"/>
    <mergeCell ref="B7:H7"/>
    <mergeCell ref="A1:H1"/>
    <mergeCell ref="B12:D12"/>
    <mergeCell ref="G3:H3"/>
  </mergeCells>
  <dataValidations count="1">
    <dataValidation sqref="G16:G45" showDropDown="0" showInputMessage="0" showErrorMessage="0" allowBlank="1" type="list">
      <formula1>"10%,8%,非課税"</formula1>
    </dataValidation>
  </dataValidations>
  <printOptions horizontalCentered="1"/>
  <pageMargins left="0.5" right="0.5" top="1" bottom="1" header="0.5" footer="0.5"/>
  <pageSetup orientation="landscape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36" customWidth="1" min="3" max="3"/>
    <col width="16" customWidth="1" min="4" max="4"/>
    <col width="14" customWidth="1" min="5" max="5"/>
  </cols>
  <sheetData>
    <row r="1">
      <c r="A1" s="9" t="inlineStr">
        <is>
          <t>コード</t>
        </is>
      </c>
      <c r="B1" s="9" t="inlineStr">
        <is>
          <t>会社名</t>
        </is>
      </c>
      <c r="C1" s="9" t="inlineStr">
        <is>
          <t>住所</t>
        </is>
      </c>
      <c r="D1" s="9" t="inlineStr">
        <is>
          <t>電話番号</t>
        </is>
      </c>
      <c r="E1" s="9" t="inlineStr">
        <is>
          <t>担当者</t>
        </is>
      </c>
    </row>
    <row r="2">
      <c r="A2" s="11" t="inlineStr">
        <is>
          <t>V001</t>
        </is>
      </c>
      <c r="B2" s="11" t="inlineStr">
        <is>
          <t>株式会社ABC商事</t>
        </is>
      </c>
      <c r="C2" s="11" t="inlineStr">
        <is>
          <t>東京都千代田区丸の内1-1-1</t>
        </is>
      </c>
      <c r="D2" s="11" t="inlineStr">
        <is>
          <t>03-1234-0001</t>
        </is>
      </c>
      <c r="E2" s="11" t="inlineStr">
        <is>
          <t>田中一郎</t>
        </is>
      </c>
    </row>
    <row r="3">
      <c r="A3" s="11" t="inlineStr">
        <is>
          <t>V002</t>
        </is>
      </c>
      <c r="B3" s="11" t="inlineStr">
        <is>
          <t>株式会社DEF工業</t>
        </is>
      </c>
      <c r="C3" s="11" t="inlineStr">
        <is>
          <t>東京都品川区大崎2-2-2</t>
        </is>
      </c>
      <c r="D3" s="11" t="inlineStr">
        <is>
          <t>03-1234-0002</t>
        </is>
      </c>
      <c r="E3" s="11" t="inlineStr">
        <is>
          <t>鈴木次郎</t>
        </is>
      </c>
    </row>
    <row r="4">
      <c r="A4" s="11" t="inlineStr">
        <is>
          <t>V003</t>
        </is>
      </c>
      <c r="B4" s="11" t="inlineStr">
        <is>
          <t>株式会社GHIサプライ</t>
        </is>
      </c>
      <c r="C4" s="11" t="inlineStr">
        <is>
          <t>神奈川県横浜市西区3-3-3</t>
        </is>
      </c>
      <c r="D4" s="11" t="inlineStr">
        <is>
          <t>045-123-0003</t>
        </is>
      </c>
      <c r="E4" s="11" t="inlineStr">
        <is>
          <t>佐藤三郎</t>
        </is>
      </c>
    </row>
    <row r="5">
      <c r="A5" s="11" t="inlineStr">
        <is>
          <t>V004</t>
        </is>
      </c>
      <c r="B5" s="11" t="inlineStr">
        <is>
          <t>有限会社JKL運送</t>
        </is>
      </c>
      <c r="C5" s="11" t="inlineStr">
        <is>
          <t>千葉県千葉市中央区4-4-4</t>
        </is>
      </c>
      <c r="D5" s="11" t="inlineStr">
        <is>
          <t>043-123-0004</t>
        </is>
      </c>
      <c r="E5" s="11" t="inlineStr">
        <is>
          <t>高橋四郎</t>
        </is>
      </c>
    </row>
    <row r="6">
      <c r="A6" s="11" t="inlineStr">
        <is>
          <t>V005</t>
        </is>
      </c>
      <c r="B6" s="11" t="inlineStr">
        <is>
          <t>株式会社MNO電機</t>
        </is>
      </c>
      <c r="C6" s="11" t="inlineStr">
        <is>
          <t>埼玉県さいたま市5-5-5</t>
        </is>
      </c>
      <c r="D6" s="11" t="inlineStr">
        <is>
          <t>048-123-0005</t>
        </is>
      </c>
      <c r="E6" s="11" t="inlineStr">
        <is>
          <t>伊藤五郎</t>
        </is>
      </c>
    </row>
    <row r="7">
      <c r="A7" s="11" t="inlineStr">
        <is>
          <t>V006</t>
        </is>
      </c>
      <c r="B7" s="11" t="inlineStr">
        <is>
          <t>PQR株式会社</t>
        </is>
      </c>
      <c r="C7" s="11" t="inlineStr">
        <is>
          <t>東京都新宿区西新宿6-6-6</t>
        </is>
      </c>
      <c r="D7" s="11" t="inlineStr">
        <is>
          <t>03-1234-0006</t>
        </is>
      </c>
      <c r="E7" s="11" t="inlineStr">
        <is>
          <t>渡辺六郎</t>
        </is>
      </c>
    </row>
    <row r="8">
      <c r="A8" s="11" t="inlineStr">
        <is>
          <t>V007</t>
        </is>
      </c>
      <c r="B8" s="11" t="inlineStr">
        <is>
          <t>株式会社STU印刷</t>
        </is>
      </c>
      <c r="C8" s="11" t="inlineStr">
        <is>
          <t>東京都中央区銀座7-7-7</t>
        </is>
      </c>
      <c r="D8" s="11" t="inlineStr">
        <is>
          <t>03-1234-0007</t>
        </is>
      </c>
      <c r="E8" s="11" t="inlineStr">
        <is>
          <t>山本七郎</t>
        </is>
      </c>
    </row>
    <row r="9">
      <c r="A9" s="11" t="inlineStr">
        <is>
          <t>V008</t>
        </is>
      </c>
      <c r="B9" s="11" t="inlineStr">
        <is>
          <t>株式会社VWX商社</t>
        </is>
      </c>
      <c r="C9" s="11" t="inlineStr">
        <is>
          <t>東京都港区赤坂8-8-8</t>
        </is>
      </c>
      <c r="D9" s="11" t="inlineStr">
        <is>
          <t>03-1234-0008</t>
        </is>
      </c>
      <c r="E9" s="11" t="inlineStr">
        <is>
          <t>中村八郎</t>
        </is>
      </c>
    </row>
    <row r="10">
      <c r="A10" s="11" t="inlineStr">
        <is>
          <t>V009</t>
        </is>
      </c>
      <c r="B10" s="11" t="inlineStr">
        <is>
          <t>YZ建設株式会社</t>
        </is>
      </c>
      <c r="C10" s="11" t="inlineStr">
        <is>
          <t>東京都渋谷区渋谷9-9-9</t>
        </is>
      </c>
      <c r="D10" s="11" t="inlineStr">
        <is>
          <t>03-1234-0009</t>
        </is>
      </c>
      <c r="E10" s="11" t="inlineStr">
        <is>
          <t>小林九郎</t>
        </is>
      </c>
    </row>
    <row r="11">
      <c r="A11" s="11" t="inlineStr">
        <is>
          <t>V010</t>
        </is>
      </c>
      <c r="B11" s="11" t="inlineStr">
        <is>
          <t>AB食品株式会社</t>
        </is>
      </c>
      <c r="C11" s="11" t="inlineStr">
        <is>
          <t>東京都豊島区池袋10-10-10</t>
        </is>
      </c>
      <c r="D11" s="11" t="inlineStr">
        <is>
          <t>03-1234-0010</t>
        </is>
      </c>
      <c r="E11" s="11" t="inlineStr">
        <is>
          <t>加藤十郎</t>
        </is>
      </c>
    </row>
    <row r="12">
      <c r="A12" s="11" t="inlineStr">
        <is>
          <t>V011</t>
        </is>
      </c>
      <c r="B12" s="11" t="inlineStr">
        <is>
          <t>株式会社CDロジ</t>
        </is>
      </c>
      <c r="C12" s="11" t="inlineStr">
        <is>
          <t>神奈川県川崎市11-11-11</t>
        </is>
      </c>
      <c r="D12" s="11" t="inlineStr">
        <is>
          <t>044-123-0011</t>
        </is>
      </c>
      <c r="E12" s="11" t="inlineStr">
        <is>
          <t>吉田一</t>
        </is>
      </c>
    </row>
    <row r="13">
      <c r="A13" s="11" t="inlineStr">
        <is>
          <t>V012</t>
        </is>
      </c>
      <c r="B13" s="11" t="inlineStr">
        <is>
          <t>株式会社EFテック</t>
        </is>
      </c>
      <c r="C13" s="11" t="inlineStr">
        <is>
          <t>東京都目黒区12-12-12</t>
        </is>
      </c>
      <c r="D13" s="11" t="inlineStr">
        <is>
          <t>03-1234-0012</t>
        </is>
      </c>
      <c r="E13" s="11" t="inlineStr">
        <is>
          <t>山田二</t>
        </is>
      </c>
    </row>
    <row r="14">
      <c r="A14" s="11" t="inlineStr">
        <is>
          <t>V013</t>
        </is>
      </c>
      <c r="B14" s="11" t="inlineStr">
        <is>
          <t>株式会社GHメディア</t>
        </is>
      </c>
      <c r="C14" s="11" t="inlineStr">
        <is>
          <t>東京都世田谷区13-13-13</t>
        </is>
      </c>
      <c r="D14" s="11" t="inlineStr">
        <is>
          <t>03-1234-0013</t>
        </is>
      </c>
      <c r="E14" s="11" t="inlineStr">
        <is>
          <t>森三</t>
        </is>
      </c>
    </row>
    <row r="15">
      <c r="A15" s="11" t="inlineStr">
        <is>
          <t>V014</t>
        </is>
      </c>
      <c r="B15" s="11" t="inlineStr">
        <is>
          <t>IJ販売株式会社</t>
        </is>
      </c>
      <c r="C15" s="11" t="inlineStr">
        <is>
          <t>神奈川県相模原市14-14-14</t>
        </is>
      </c>
      <c r="D15" s="11" t="inlineStr">
        <is>
          <t>042-123-0014</t>
        </is>
      </c>
      <c r="E15" s="11" t="inlineStr">
        <is>
          <t>池田四</t>
        </is>
      </c>
    </row>
    <row r="16">
      <c r="A16" s="11" t="inlineStr">
        <is>
          <t>V015</t>
        </is>
      </c>
      <c r="B16" s="11" t="inlineStr">
        <is>
          <t>株式会社KL繊維</t>
        </is>
      </c>
      <c r="C16" s="11" t="inlineStr">
        <is>
          <t>埼玉県川口市15-15-15</t>
        </is>
      </c>
      <c r="D16" s="11" t="inlineStr">
        <is>
          <t>048-123-0015</t>
        </is>
      </c>
      <c r="E16" s="11" t="inlineStr">
        <is>
          <t>原田五</t>
        </is>
      </c>
    </row>
    <row r="17">
      <c r="A17" s="11" t="inlineStr">
        <is>
          <t>V016</t>
        </is>
      </c>
      <c r="B17" s="11" t="inlineStr">
        <is>
          <t>MN化学株式会社</t>
        </is>
      </c>
      <c r="C17" s="11" t="inlineStr">
        <is>
          <t>千葉県船橋市16-16-16</t>
        </is>
      </c>
      <c r="D17" s="11" t="inlineStr">
        <is>
          <t>047-123-0016</t>
        </is>
      </c>
      <c r="E17" s="11" t="inlineStr">
        <is>
          <t>小川六</t>
        </is>
      </c>
    </row>
    <row r="18">
      <c r="A18" s="11" t="inlineStr">
        <is>
          <t>V017</t>
        </is>
      </c>
      <c r="B18" s="11" t="inlineStr">
        <is>
          <t>株式会社OP通信</t>
        </is>
      </c>
      <c r="C18" s="11" t="inlineStr">
        <is>
          <t>東京都台東区17-17-17</t>
        </is>
      </c>
      <c r="D18" s="11" t="inlineStr">
        <is>
          <t>03-1234-0017</t>
        </is>
      </c>
      <c r="E18" s="11" t="inlineStr">
        <is>
          <t>岡田七</t>
        </is>
      </c>
    </row>
    <row r="19">
      <c r="A19" s="11" t="inlineStr">
        <is>
          <t>V018</t>
        </is>
      </c>
      <c r="B19" s="11" t="inlineStr">
        <is>
          <t>QR重工株式会社</t>
        </is>
      </c>
      <c r="C19" s="11" t="inlineStr">
        <is>
          <t>神奈川県横須賀市18-18-18</t>
        </is>
      </c>
      <c r="D19" s="11" t="inlineStr">
        <is>
          <t>046-123-0018</t>
        </is>
      </c>
      <c r="E19" s="11" t="inlineStr">
        <is>
          <t>長谷川八</t>
        </is>
      </c>
    </row>
    <row r="20">
      <c r="A20" s="11" t="inlineStr">
        <is>
          <t>V019</t>
        </is>
      </c>
      <c r="B20" s="11" t="inlineStr">
        <is>
          <t>ST薬品株式会社</t>
        </is>
      </c>
      <c r="C20" s="11" t="inlineStr">
        <is>
          <t>東京都北区19-19-19</t>
        </is>
      </c>
      <c r="D20" s="11" t="inlineStr">
        <is>
          <t>03-1234-0019</t>
        </is>
      </c>
      <c r="E20" s="11" t="inlineStr">
        <is>
          <t>近藤九</t>
        </is>
      </c>
    </row>
    <row r="21">
      <c r="A21" s="11" t="inlineStr">
        <is>
          <t>V020</t>
        </is>
      </c>
      <c r="B21" s="11" t="inlineStr">
        <is>
          <t>株式会社UV機器</t>
        </is>
      </c>
      <c r="C21" s="11" t="inlineStr">
        <is>
          <t>東京都板橋区20-20-20</t>
        </is>
      </c>
      <c r="D21" s="11" t="inlineStr">
        <is>
          <t>03-1234-0020</t>
        </is>
      </c>
      <c r="E21" s="11" t="inlineStr">
        <is>
          <t>青木十</t>
        </is>
      </c>
    </row>
    <row r="22">
      <c r="A22" s="11" t="inlineStr">
        <is>
          <t>V021</t>
        </is>
      </c>
      <c r="B22" s="11" t="inlineStr">
        <is>
          <t>株式会社WXフード</t>
        </is>
      </c>
      <c r="C22" s="11" t="inlineStr">
        <is>
          <t>茨城県水戸市21-21-21</t>
        </is>
      </c>
      <c r="D22" s="11" t="inlineStr">
        <is>
          <t>029-123-0021</t>
        </is>
      </c>
      <c r="E22" s="11" t="inlineStr">
        <is>
          <t>木村A</t>
        </is>
      </c>
    </row>
    <row r="23">
      <c r="A23" s="11" t="inlineStr">
        <is>
          <t>V022</t>
        </is>
      </c>
      <c r="B23" s="11" t="inlineStr">
        <is>
          <t>YZA商事株式会社</t>
        </is>
      </c>
      <c r="C23" s="11" t="inlineStr">
        <is>
          <t>群馬県前橋市22-22-22</t>
        </is>
      </c>
      <c r="D23" s="11" t="inlineStr">
        <is>
          <t>027-123-0022</t>
        </is>
      </c>
      <c r="E23" s="11" t="inlineStr">
        <is>
          <t>林B</t>
        </is>
      </c>
    </row>
    <row r="24">
      <c r="A24" s="11" t="inlineStr">
        <is>
          <t>V023</t>
        </is>
      </c>
      <c r="B24" s="11" t="inlineStr">
        <is>
          <t>BCD株式会社</t>
        </is>
      </c>
      <c r="C24" s="11" t="inlineStr">
        <is>
          <t>栃木県宇都宮市23-23-23</t>
        </is>
      </c>
      <c r="D24" s="11" t="inlineStr">
        <is>
          <t>028-123-0023</t>
        </is>
      </c>
      <c r="E24" s="11" t="inlineStr">
        <is>
          <t>清水C</t>
        </is>
      </c>
    </row>
    <row r="25">
      <c r="A25" s="11" t="inlineStr">
        <is>
          <t>V024</t>
        </is>
      </c>
      <c r="B25" s="11" t="inlineStr">
        <is>
          <t>株式会社EFG環境</t>
        </is>
      </c>
      <c r="C25" s="11" t="inlineStr">
        <is>
          <t>東京都江東区24-24-24</t>
        </is>
      </c>
      <c r="D25" s="11" t="inlineStr">
        <is>
          <t>03-1234-0024</t>
        </is>
      </c>
      <c r="E25" s="11" t="inlineStr">
        <is>
          <t>斎藤D</t>
        </is>
      </c>
    </row>
    <row r="26">
      <c r="A26" s="11" t="inlineStr">
        <is>
          <t>V025</t>
        </is>
      </c>
      <c r="B26" s="11" t="inlineStr">
        <is>
          <t>株式会社HIJサービス</t>
        </is>
      </c>
      <c r="C26" s="11" t="inlineStr">
        <is>
          <t>東京都荒川区25-25-25</t>
        </is>
      </c>
      <c r="D26" s="11" t="inlineStr">
        <is>
          <t>03-1234-0025</t>
        </is>
      </c>
      <c r="E26" s="11" t="inlineStr">
        <is>
          <t>坂本E</t>
        </is>
      </c>
    </row>
    <row r="27">
      <c r="A27" s="11" t="inlineStr">
        <is>
          <t>V026</t>
        </is>
      </c>
      <c r="B27" s="11" t="inlineStr">
        <is>
          <t>KLM電装株式会社</t>
        </is>
      </c>
      <c r="C27" s="11" t="inlineStr">
        <is>
          <t>東京都足立区26-26-26</t>
        </is>
      </c>
      <c r="D27" s="11" t="inlineStr">
        <is>
          <t>03-1234-0026</t>
        </is>
      </c>
      <c r="E27" s="11" t="inlineStr">
        <is>
          <t>酒井F</t>
        </is>
      </c>
    </row>
    <row r="28">
      <c r="A28" s="11" t="inlineStr">
        <is>
          <t>V027</t>
        </is>
      </c>
      <c r="B28" s="11" t="inlineStr">
        <is>
          <t>株式会社NOPプラ</t>
        </is>
      </c>
      <c r="C28" s="11" t="inlineStr">
        <is>
          <t>東京都葛飾区27-27-27</t>
        </is>
      </c>
      <c r="D28" s="11" t="inlineStr">
        <is>
          <t>03-1234-0027</t>
        </is>
      </c>
      <c r="E28" s="11" t="inlineStr">
        <is>
          <t>横山G</t>
        </is>
      </c>
    </row>
    <row r="29">
      <c r="A29" s="11" t="inlineStr">
        <is>
          <t>V028</t>
        </is>
      </c>
      <c r="B29" s="11" t="inlineStr">
        <is>
          <t>株式会社QRSパーツ</t>
        </is>
      </c>
      <c r="C29" s="11" t="inlineStr">
        <is>
          <t>東京都江戸川区28-28-28</t>
        </is>
      </c>
      <c r="D29" s="11" t="inlineStr">
        <is>
          <t>03-1234-0028</t>
        </is>
      </c>
      <c r="E29" s="11" t="inlineStr">
        <is>
          <t>藤田H</t>
        </is>
      </c>
    </row>
    <row r="30">
      <c r="A30" s="11" t="inlineStr">
        <is>
          <t>V029</t>
        </is>
      </c>
      <c r="B30" s="11" t="inlineStr">
        <is>
          <t>TUV物流株式会社</t>
        </is>
      </c>
      <c r="C30" s="11" t="inlineStr">
        <is>
          <t>東京都八王子市29-29-29</t>
        </is>
      </c>
      <c r="D30" s="11" t="inlineStr">
        <is>
          <t>042-123-0029</t>
        </is>
      </c>
      <c r="E30" s="11" t="inlineStr">
        <is>
          <t>中川I</t>
        </is>
      </c>
    </row>
    <row r="31">
      <c r="A31" s="11" t="inlineStr">
        <is>
          <t>V030</t>
        </is>
      </c>
      <c r="B31" s="11" t="inlineStr">
        <is>
          <t>株式会社WXY商会</t>
        </is>
      </c>
      <c r="C31" s="11" t="inlineStr">
        <is>
          <t>東京都立川市30-30-30</t>
        </is>
      </c>
      <c r="D31" s="11" t="inlineStr">
        <is>
          <t>042-123-0030</t>
        </is>
      </c>
      <c r="E31" s="11" t="inlineStr">
        <is>
          <t>安藤J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28" customWidth="1" min="3" max="3"/>
    <col width="16" customWidth="1" min="4" max="4"/>
    <col width="24" customWidth="1" min="5" max="5"/>
  </cols>
  <sheetData>
    <row r="1">
      <c r="A1" s="19" t="inlineStr">
        <is>
          <t>取引先別集計（手動データ入力欄）</t>
        </is>
      </c>
    </row>
    <row r="3">
      <c r="A3" s="9" t="inlineStr">
        <is>
          <t>月</t>
        </is>
      </c>
      <c r="B3" s="9" t="inlineStr">
        <is>
          <t>取引先コード</t>
        </is>
      </c>
      <c r="C3" s="9" t="inlineStr">
        <is>
          <t>取引先名</t>
        </is>
      </c>
      <c r="D3" s="9" t="inlineStr">
        <is>
          <t>発注金額</t>
        </is>
      </c>
      <c r="E3" s="9" t="inlineStr">
        <is>
          <t>備考</t>
        </is>
      </c>
    </row>
    <row r="4">
      <c r="A4" s="20" t="inlineStr">
        <is>
          <t>2026年4月</t>
        </is>
      </c>
      <c r="B4" s="20" t="n"/>
      <c r="C4" s="20" t="n"/>
      <c r="D4" s="21" t="n"/>
      <c r="E4" s="20" t="n"/>
    </row>
    <row r="5">
      <c r="A5" s="20" t="inlineStr">
        <is>
          <t>2026年5月</t>
        </is>
      </c>
      <c r="B5" s="20" t="n"/>
      <c r="C5" s="20" t="n"/>
      <c r="D5" s="21" t="n"/>
      <c r="E5" s="20" t="n"/>
    </row>
    <row r="6">
      <c r="A6" s="20" t="inlineStr">
        <is>
          <t>2026年6月</t>
        </is>
      </c>
      <c r="B6" s="20" t="n"/>
      <c r="C6" s="20" t="n"/>
      <c r="D6" s="21" t="n"/>
      <c r="E6" s="20" t="n"/>
    </row>
    <row r="7">
      <c r="A7" s="20" t="inlineStr">
        <is>
          <t>2026年7月</t>
        </is>
      </c>
      <c r="B7" s="20" t="n"/>
      <c r="C7" s="20" t="n"/>
      <c r="D7" s="21" t="n"/>
      <c r="E7" s="20" t="n"/>
    </row>
    <row r="8">
      <c r="A8" s="20" t="inlineStr">
        <is>
          <t>2026年8月</t>
        </is>
      </c>
      <c r="B8" s="20" t="n"/>
      <c r="C8" s="20" t="n"/>
      <c r="D8" s="21" t="n"/>
      <c r="E8" s="20" t="n"/>
    </row>
    <row r="9">
      <c r="A9" s="20" t="inlineStr">
        <is>
          <t>2026年9月</t>
        </is>
      </c>
      <c r="B9" s="20" t="n"/>
      <c r="C9" s="20" t="n"/>
      <c r="D9" s="21" t="n"/>
      <c r="E9" s="20" t="n"/>
    </row>
    <row r="10">
      <c r="A10" s="20" t="inlineStr">
        <is>
          <t>2026年10月</t>
        </is>
      </c>
      <c r="B10" s="20" t="n"/>
      <c r="C10" s="20" t="n"/>
      <c r="D10" s="21" t="n"/>
      <c r="E10" s="20" t="n"/>
    </row>
    <row r="11">
      <c r="A11" s="20" t="inlineStr">
        <is>
          <t>2026年11月</t>
        </is>
      </c>
      <c r="B11" s="20" t="n"/>
      <c r="C11" s="20" t="n"/>
      <c r="D11" s="21" t="n"/>
      <c r="E11" s="20" t="n"/>
    </row>
    <row r="12">
      <c r="A12" s="20" t="inlineStr">
        <is>
          <t>2026年12月</t>
        </is>
      </c>
      <c r="B12" s="20" t="n"/>
      <c r="C12" s="20" t="n"/>
      <c r="D12" s="21" t="n"/>
      <c r="E12" s="20" t="n"/>
    </row>
    <row r="13">
      <c r="A13" s="20" t="inlineStr">
        <is>
          <t>2027年1月</t>
        </is>
      </c>
      <c r="B13" s="20" t="n"/>
      <c r="C13" s="20" t="n"/>
      <c r="D13" s="21" t="n"/>
      <c r="E13" s="20" t="n"/>
    </row>
    <row r="14">
      <c r="A14" s="20" t="inlineStr">
        <is>
          <t>2027年2月</t>
        </is>
      </c>
      <c r="B14" s="20" t="n"/>
      <c r="C14" s="20" t="n"/>
      <c r="D14" s="21" t="n"/>
      <c r="E14" s="20" t="n"/>
    </row>
    <row r="15">
      <c r="A15" s="20" t="inlineStr">
        <is>
          <t>2027年3月</t>
        </is>
      </c>
      <c r="B15" s="20" t="n"/>
      <c r="C15" s="20" t="n"/>
      <c r="D15" s="21" t="n"/>
      <c r="E15" s="20" t="n"/>
    </row>
    <row r="17">
      <c r="A17" s="22" t="inlineStr">
        <is>
          <t>年間合計</t>
        </is>
      </c>
      <c r="D17" s="23">
        <f>SUM(D4:D15)</f>
        <v/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4" t="inlineStr">
        <is>
          <t>発注書 完全版 使い方</t>
        </is>
      </c>
    </row>
    <row r="2">
      <c r="A2" s="25" t="inlineStr"/>
    </row>
    <row r="3">
      <c r="A3" s="25" t="inlineStr">
        <is>
          <t>1. 発注書シートの「発注先コード」(B5) にマスタのコードを入力すると、</t>
        </is>
      </c>
    </row>
    <row r="4">
      <c r="A4" s="25" t="inlineStr">
        <is>
          <t xml:space="preserve">   発注先名・住所・電話番号が自動表示されます。</t>
        </is>
      </c>
    </row>
    <row r="5">
      <c r="A5" s="25" t="inlineStr">
        <is>
          <t>2. 商品明細は最大30行入力可能。「数量」「単価」を入れると金額は自動計算。</t>
        </is>
      </c>
    </row>
    <row r="6">
      <c r="A6" s="25" t="inlineStr">
        <is>
          <t>3. 税区分は10% / 8%(軽減税率) / 非課税 から選択。消費税は自動振り分け。</t>
        </is>
      </c>
    </row>
    <row r="7">
      <c r="A7" s="25" t="inlineStr">
        <is>
          <t>4. 取引先マスタシートで30社まで登録可能。会社名・住所・TELを編集してください。</t>
        </is>
      </c>
    </row>
    <row r="8">
      <c r="A8" s="25" t="inlineStr">
        <is>
          <t>5. 集計シートに月次の発注金額を記録すると年間合計が出ます。</t>
        </is>
      </c>
    </row>
    <row r="9">
      <c r="A9" s="25" t="inlineStr">
        <is>
          <t>6. 印刷はA4横1ページに収まる設定済みです（Ctrl+P で確認）。</t>
        </is>
      </c>
    </row>
    <row r="10">
      <c r="A10" s="25" t="inlineStr"/>
    </row>
    <row r="11">
      <c r="A11" s="26" t="inlineStr">
        <is>
          <t>【インボイス対応について】</t>
        </is>
      </c>
    </row>
    <row r="12">
      <c r="A12" s="25" t="inlineStr">
        <is>
          <t>発注書自体はインボイス制度の対象外ですが、請求書受領時は適格請求書か必ず確認してください。</t>
        </is>
      </c>
    </row>
    <row r="13">
      <c r="A13" s="25" t="inlineStr"/>
    </row>
    <row r="14">
      <c r="A14" s="26" t="inlineStr">
        <is>
          <t>【ご注意】</t>
        </is>
      </c>
    </row>
    <row r="15">
      <c r="A15" s="25" t="inlineStr">
        <is>
          <t>・本テンプレートは雛形です。御社業務に応じてカスタマイズしてご利用ください。</t>
        </is>
      </c>
    </row>
    <row r="16">
      <c r="A16" s="25" t="inlineStr">
        <is>
          <t>・取引先マスタのサンプル30社は全て架空のものです。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2026-05-12T05:18:36Z</dcterms:created>
  <dcterms:modified xmlns:dcterms="http://purl.org/dc/terms/" xmlns:xsi="http://www.w3.org/2001/XMLSchema-instance" xsi:type="dcterms:W3CDTF">2026-05-12T05:18:36Z</dcterms:modified>
</cp:coreProperties>
</file>